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lphmouchbahani/Desktop/"/>
    </mc:Choice>
  </mc:AlternateContent>
  <xr:revisionPtr revIDLastSave="0" documentId="8_{8BAD02EB-8B1F-DB46-9E37-4007D385710C}" xr6:coauthVersionLast="36" xr6:coauthVersionMax="36" xr10:uidLastSave="{00000000-0000-0000-0000-000000000000}"/>
  <workbookProtection lockStructure="1"/>
  <bookViews>
    <workbookView xWindow="0" yWindow="460" windowWidth="28800" windowHeight="16420" xr2:uid="{EEE2D52B-E6CB-F447-9F28-AE2625D16AE2}"/>
  </bookViews>
  <sheets>
    <sheet name="INTRO" sheetId="14" r:id="rId1"/>
    <sheet name="Strategic Analysis" sheetId="8" state="hidden" r:id="rId2"/>
    <sheet name="HPSS" sheetId="12" r:id="rId3"/>
    <sheet name="dropdown list" sheetId="13" state="hidden" r:id="rId4"/>
    <sheet name="List" sheetId="9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3" i="12" l="1"/>
  <c r="Q173" i="12" s="1"/>
  <c r="W174" i="12" s="1"/>
  <c r="J65" i="12"/>
  <c r="J66" i="12"/>
  <c r="J67" i="12"/>
  <c r="J68" i="12"/>
  <c r="J53" i="12"/>
  <c r="J54" i="12"/>
  <c r="J55" i="12"/>
  <c r="J56" i="12"/>
  <c r="N201" i="12"/>
  <c r="Q201" i="12"/>
  <c r="N194" i="12"/>
  <c r="Q194" i="12"/>
  <c r="N187" i="12"/>
  <c r="Q187" i="12"/>
  <c r="N180" i="12"/>
  <c r="Q180" i="12"/>
  <c r="N165" i="12"/>
  <c r="Q165" i="12"/>
  <c r="N158" i="12"/>
  <c r="Q158" i="12"/>
  <c r="N151" i="12"/>
  <c r="Q151" i="12"/>
  <c r="N144" i="12"/>
  <c r="Q144" i="12"/>
  <c r="N137" i="12"/>
  <c r="Q137" i="12"/>
  <c r="N130" i="12"/>
  <c r="Q130" i="12"/>
  <c r="N123" i="12"/>
  <c r="Q123" i="12"/>
  <c r="N106" i="12"/>
  <c r="Q106" i="12"/>
  <c r="N94" i="12"/>
  <c r="Q94" i="12"/>
  <c r="N82" i="12"/>
  <c r="Q82" i="12"/>
  <c r="N70" i="12"/>
  <c r="Q70" i="12"/>
  <c r="N58" i="12"/>
  <c r="Q58" i="12"/>
  <c r="N46" i="12"/>
  <c r="Q46" i="12"/>
  <c r="N34" i="12"/>
  <c r="Q34" i="12"/>
  <c r="N17" i="12"/>
  <c r="Q17" i="12"/>
  <c r="N5" i="12"/>
  <c r="Q5" i="12"/>
  <c r="W109" i="12"/>
  <c r="R2" i="12"/>
  <c r="D173" i="8"/>
  <c r="BO173" i="8" s="1"/>
  <c r="BU174" i="8" s="1"/>
  <c r="D194" i="8"/>
  <c r="J44" i="12"/>
  <c r="Q113" i="12"/>
  <c r="J167" i="12"/>
  <c r="J168" i="12"/>
  <c r="J169" i="12"/>
  <c r="J166" i="12"/>
  <c r="I125" i="12"/>
  <c r="J125" i="12"/>
  <c r="I126" i="12"/>
  <c r="J126" i="12"/>
  <c r="I127" i="12"/>
  <c r="J127" i="12"/>
  <c r="I128" i="12"/>
  <c r="J128" i="12"/>
  <c r="J160" i="12"/>
  <c r="J161" i="12"/>
  <c r="J162" i="12"/>
  <c r="J163" i="12"/>
  <c r="J63" i="12"/>
  <c r="J64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96" i="12"/>
  <c r="J197" i="12"/>
  <c r="J198" i="12"/>
  <c r="J199" i="12"/>
  <c r="J195" i="12"/>
  <c r="J194" i="12"/>
  <c r="J153" i="12"/>
  <c r="J154" i="12"/>
  <c r="J155" i="12"/>
  <c r="J156" i="12"/>
  <c r="J48" i="12"/>
  <c r="J49" i="12"/>
  <c r="J50" i="12"/>
  <c r="J51" i="12"/>
  <c r="J52" i="12"/>
  <c r="J37" i="12"/>
  <c r="J38" i="12"/>
  <c r="J39" i="12"/>
  <c r="J40" i="12"/>
  <c r="J41" i="12"/>
  <c r="J42" i="12"/>
  <c r="J43" i="12"/>
  <c r="J24" i="12"/>
  <c r="J25" i="12"/>
  <c r="J26" i="12"/>
  <c r="J27" i="12"/>
  <c r="W7" i="12"/>
  <c r="J5" i="12"/>
  <c r="W4" i="12"/>
  <c r="W202" i="12"/>
  <c r="W195" i="12"/>
  <c r="W188" i="12"/>
  <c r="W181" i="12"/>
  <c r="W166" i="12"/>
  <c r="W159" i="12"/>
  <c r="W152" i="12"/>
  <c r="W145" i="12"/>
  <c r="W138" i="12"/>
  <c r="W131" i="12"/>
  <c r="W124" i="12"/>
  <c r="Q107" i="12"/>
  <c r="W96" i="12"/>
  <c r="W84" i="12"/>
  <c r="W72" i="12"/>
  <c r="W60" i="12"/>
  <c r="W48" i="12"/>
  <c r="W36" i="12"/>
  <c r="W21" i="12"/>
  <c r="T170" i="12"/>
  <c r="T169" i="12"/>
  <c r="R170" i="12"/>
  <c r="R169" i="12"/>
  <c r="R168" i="12"/>
  <c r="R167" i="12"/>
  <c r="Q167" i="12"/>
  <c r="Q168" i="12"/>
  <c r="Q169" i="12"/>
  <c r="Q170" i="12"/>
  <c r="Q171" i="12"/>
  <c r="I167" i="12"/>
  <c r="I168" i="12"/>
  <c r="I169" i="12"/>
  <c r="I170" i="12"/>
  <c r="I171" i="12"/>
  <c r="G168" i="12"/>
  <c r="G169" i="12"/>
  <c r="G170" i="12"/>
  <c r="G171" i="12"/>
  <c r="H167" i="12"/>
  <c r="H168" i="12"/>
  <c r="B168" i="12"/>
  <c r="B169" i="12"/>
  <c r="E168" i="12"/>
  <c r="E169" i="12"/>
  <c r="C169" i="12"/>
  <c r="C168" i="12"/>
  <c r="D17" i="8"/>
  <c r="BO17" i="8"/>
  <c r="BU21" i="8"/>
  <c r="D201" i="8"/>
  <c r="BO201" i="8" s="1"/>
  <c r="BU202" i="8" s="1"/>
  <c r="BO194" i="8"/>
  <c r="BU195" i="8"/>
  <c r="D187" i="8"/>
  <c r="BO187" i="8"/>
  <c r="BU188" i="8"/>
  <c r="D180" i="8"/>
  <c r="BO180" i="8"/>
  <c r="BU181" i="8"/>
  <c r="D165" i="8"/>
  <c r="BO165" i="8"/>
  <c r="BU166" i="8"/>
  <c r="D158" i="8"/>
  <c r="BO158" i="8"/>
  <c r="BU159" i="8"/>
  <c r="D151" i="8"/>
  <c r="BO151" i="8"/>
  <c r="BU152" i="8"/>
  <c r="D144" i="8"/>
  <c r="BO144" i="8"/>
  <c r="BU145" i="8"/>
  <c r="D94" i="8"/>
  <c r="BO94" i="8"/>
  <c r="BU96" i="8"/>
  <c r="D82" i="8"/>
  <c r="BO82" i="8" s="1"/>
  <c r="BU84" i="8" s="1"/>
  <c r="D46" i="8"/>
  <c r="BO46" i="8"/>
  <c r="BU48" i="8"/>
  <c r="D34" i="8"/>
  <c r="BO34" i="8"/>
  <c r="BU36" i="8"/>
  <c r="D5" i="8"/>
  <c r="BO5" i="8"/>
  <c r="BU7" i="8"/>
  <c r="D137" i="8"/>
  <c r="BO137" i="8"/>
  <c r="BU138" i="8"/>
  <c r="D130" i="8"/>
  <c r="BO130" i="8"/>
  <c r="BU131" i="8"/>
  <c r="D123" i="8"/>
  <c r="BO123" i="8"/>
  <c r="BU124" i="8"/>
  <c r="BU179" i="8"/>
  <c r="BU186" i="8"/>
  <c r="BU193" i="8"/>
  <c r="BU200" i="8"/>
  <c r="BU172" i="8"/>
  <c r="BU164" i="8"/>
  <c r="BU157" i="8"/>
  <c r="BU150" i="8"/>
  <c r="BU143" i="8"/>
  <c r="BU136" i="8"/>
  <c r="BU129" i="8"/>
  <c r="BO107" i="8"/>
  <c r="BU109" i="8"/>
  <c r="D70" i="8"/>
  <c r="BO70" i="8"/>
  <c r="BU72" i="8"/>
  <c r="BU122" i="8"/>
  <c r="BU105" i="8"/>
  <c r="BU93" i="8"/>
  <c r="BU81" i="8"/>
  <c r="BU69" i="8"/>
  <c r="BU45" i="8"/>
  <c r="D58" i="8"/>
  <c r="BO58" i="8"/>
  <c r="BU60" i="8"/>
  <c r="BU57" i="8"/>
  <c r="BU33" i="8"/>
  <c r="BU16" i="8"/>
  <c r="BU4" i="8"/>
  <c r="T206" i="12"/>
  <c r="R206" i="12"/>
  <c r="Q206" i="12"/>
  <c r="T205" i="12"/>
  <c r="R205" i="12"/>
  <c r="Q205" i="12"/>
  <c r="T204" i="12"/>
  <c r="R204" i="12"/>
  <c r="Q204" i="12"/>
  <c r="T203" i="12"/>
  <c r="R203" i="12"/>
  <c r="Q203" i="12"/>
  <c r="T202" i="12"/>
  <c r="R202" i="12"/>
  <c r="Q202" i="12"/>
  <c r="T201" i="12"/>
  <c r="T199" i="12"/>
  <c r="R199" i="12"/>
  <c r="Q199" i="12"/>
  <c r="T198" i="12"/>
  <c r="R198" i="12"/>
  <c r="Q198" i="12"/>
  <c r="T197" i="12"/>
  <c r="R197" i="12"/>
  <c r="Q197" i="12"/>
  <c r="T196" i="12"/>
  <c r="R196" i="12"/>
  <c r="Q196" i="12"/>
  <c r="T195" i="12"/>
  <c r="R195" i="12"/>
  <c r="Q195" i="12"/>
  <c r="T194" i="12"/>
  <c r="T192" i="12"/>
  <c r="R192" i="12"/>
  <c r="Q192" i="12"/>
  <c r="T191" i="12"/>
  <c r="R191" i="12"/>
  <c r="Q191" i="12"/>
  <c r="T190" i="12"/>
  <c r="R190" i="12"/>
  <c r="Q190" i="12"/>
  <c r="T189" i="12"/>
  <c r="R189" i="12"/>
  <c r="Q189" i="12"/>
  <c r="T188" i="12"/>
  <c r="R188" i="12"/>
  <c r="Q188" i="12"/>
  <c r="T187" i="12"/>
  <c r="Q182" i="12"/>
  <c r="R182" i="12"/>
  <c r="T182" i="12"/>
  <c r="Q183" i="12"/>
  <c r="R183" i="12"/>
  <c r="T183" i="12"/>
  <c r="Q184" i="12"/>
  <c r="R184" i="12"/>
  <c r="T184" i="12"/>
  <c r="Q185" i="12"/>
  <c r="R185" i="12"/>
  <c r="T185" i="12"/>
  <c r="T173" i="12"/>
  <c r="T165" i="12"/>
  <c r="Q175" i="12"/>
  <c r="R175" i="12"/>
  <c r="T175" i="12"/>
  <c r="Q176" i="12"/>
  <c r="R176" i="12"/>
  <c r="T176" i="12"/>
  <c r="Q177" i="12"/>
  <c r="R177" i="12"/>
  <c r="T177" i="12"/>
  <c r="Q178" i="12"/>
  <c r="R178" i="12"/>
  <c r="T178" i="12"/>
  <c r="Q160" i="12"/>
  <c r="R160" i="12"/>
  <c r="T160" i="12"/>
  <c r="Q161" i="12"/>
  <c r="R161" i="12"/>
  <c r="T161" i="12"/>
  <c r="Q162" i="12"/>
  <c r="R162" i="12"/>
  <c r="T162" i="12"/>
  <c r="Q163" i="12"/>
  <c r="R163" i="12"/>
  <c r="T163" i="12"/>
  <c r="Q166" i="12"/>
  <c r="R166" i="12"/>
  <c r="T166" i="12"/>
  <c r="T167" i="12"/>
  <c r="T168" i="12"/>
  <c r="R171" i="12"/>
  <c r="T171" i="12"/>
  <c r="Q174" i="12"/>
  <c r="R174" i="12"/>
  <c r="T174" i="12"/>
  <c r="Q153" i="12"/>
  <c r="R153" i="12"/>
  <c r="T153" i="12"/>
  <c r="Q154" i="12"/>
  <c r="R154" i="12"/>
  <c r="T154" i="12"/>
  <c r="Q155" i="12"/>
  <c r="R155" i="12"/>
  <c r="T155" i="12"/>
  <c r="Q156" i="12"/>
  <c r="R156" i="12"/>
  <c r="T156" i="12"/>
  <c r="Q146" i="12"/>
  <c r="R146" i="12"/>
  <c r="T146" i="12"/>
  <c r="Q147" i="12"/>
  <c r="R147" i="12"/>
  <c r="T147" i="12"/>
  <c r="Q148" i="12"/>
  <c r="R148" i="12"/>
  <c r="T148" i="12"/>
  <c r="Q149" i="12"/>
  <c r="R149" i="12"/>
  <c r="T149" i="12"/>
  <c r="Q139" i="12"/>
  <c r="R139" i="12"/>
  <c r="T139" i="12"/>
  <c r="Q140" i="12"/>
  <c r="R140" i="12"/>
  <c r="T140" i="12"/>
  <c r="Q141" i="12"/>
  <c r="R141" i="12"/>
  <c r="T141" i="12"/>
  <c r="Q142" i="12"/>
  <c r="R142" i="12"/>
  <c r="T142" i="12"/>
  <c r="Q132" i="12"/>
  <c r="R132" i="12"/>
  <c r="T132" i="12"/>
  <c r="Q133" i="12"/>
  <c r="R133" i="12"/>
  <c r="T133" i="12"/>
  <c r="Q134" i="12"/>
  <c r="R134" i="12"/>
  <c r="T134" i="12"/>
  <c r="Q135" i="12"/>
  <c r="R135" i="12"/>
  <c r="T135" i="12"/>
  <c r="Q125" i="12"/>
  <c r="R125" i="12"/>
  <c r="T125" i="12"/>
  <c r="Q126" i="12"/>
  <c r="R126" i="12"/>
  <c r="T126" i="12"/>
  <c r="Q127" i="12"/>
  <c r="R127" i="12"/>
  <c r="T127" i="12"/>
  <c r="Q128" i="12"/>
  <c r="R128" i="12"/>
  <c r="T128" i="12"/>
  <c r="Q108" i="12"/>
  <c r="R108" i="12"/>
  <c r="T108" i="12"/>
  <c r="Q109" i="12"/>
  <c r="R109" i="12"/>
  <c r="T109" i="12"/>
  <c r="Q110" i="12"/>
  <c r="R110" i="12"/>
  <c r="T110" i="12"/>
  <c r="Q111" i="12"/>
  <c r="R111" i="12"/>
  <c r="T111" i="12"/>
  <c r="Q112" i="12"/>
  <c r="R112" i="12"/>
  <c r="T112" i="12"/>
  <c r="R113" i="12"/>
  <c r="T113" i="12"/>
  <c r="Q114" i="12"/>
  <c r="R114" i="12"/>
  <c r="T114" i="12"/>
  <c r="Q115" i="12"/>
  <c r="R115" i="12"/>
  <c r="T115" i="12"/>
  <c r="Q116" i="12"/>
  <c r="R116" i="12"/>
  <c r="T116" i="12"/>
  <c r="Q117" i="12"/>
  <c r="R117" i="12"/>
  <c r="T117" i="12"/>
  <c r="Q118" i="12"/>
  <c r="R118" i="12"/>
  <c r="T118" i="12"/>
  <c r="Q119" i="12"/>
  <c r="R119" i="12"/>
  <c r="T119" i="12"/>
  <c r="Q120" i="12"/>
  <c r="R120" i="12"/>
  <c r="T120" i="12"/>
  <c r="Q121" i="12"/>
  <c r="R121" i="12"/>
  <c r="T121" i="12"/>
  <c r="Q96" i="12"/>
  <c r="R96" i="12"/>
  <c r="T96" i="12"/>
  <c r="Q97" i="12"/>
  <c r="R97" i="12"/>
  <c r="T97" i="12"/>
  <c r="Q98" i="12"/>
  <c r="R98" i="12"/>
  <c r="T98" i="12"/>
  <c r="Q99" i="12"/>
  <c r="R99" i="12"/>
  <c r="T99" i="12"/>
  <c r="Q100" i="12"/>
  <c r="R100" i="12"/>
  <c r="T100" i="12"/>
  <c r="Q101" i="12"/>
  <c r="R101" i="12"/>
  <c r="T101" i="12"/>
  <c r="Q102" i="12"/>
  <c r="R102" i="12"/>
  <c r="T102" i="12"/>
  <c r="Q103" i="12"/>
  <c r="R103" i="12"/>
  <c r="T103" i="12"/>
  <c r="Q104" i="12"/>
  <c r="R104" i="12"/>
  <c r="T104" i="12"/>
  <c r="Q84" i="12"/>
  <c r="R84" i="12"/>
  <c r="T84" i="12"/>
  <c r="Q85" i="12"/>
  <c r="R85" i="12"/>
  <c r="T85" i="12"/>
  <c r="Q86" i="12"/>
  <c r="R86" i="12"/>
  <c r="T86" i="12"/>
  <c r="Q87" i="12"/>
  <c r="R87" i="12"/>
  <c r="T87" i="12"/>
  <c r="Q88" i="12"/>
  <c r="R88" i="12"/>
  <c r="T88" i="12"/>
  <c r="Q89" i="12"/>
  <c r="R89" i="12"/>
  <c r="T89" i="12"/>
  <c r="Q90" i="12"/>
  <c r="R90" i="12"/>
  <c r="T90" i="12"/>
  <c r="Q91" i="12"/>
  <c r="R91" i="12"/>
  <c r="T91" i="12"/>
  <c r="Q92" i="12"/>
  <c r="R92" i="12"/>
  <c r="T92" i="12"/>
  <c r="Q72" i="12"/>
  <c r="R72" i="12"/>
  <c r="T72" i="12"/>
  <c r="Q73" i="12"/>
  <c r="R73" i="12"/>
  <c r="T73" i="12"/>
  <c r="Q74" i="12"/>
  <c r="R74" i="12"/>
  <c r="T74" i="12"/>
  <c r="Q75" i="12"/>
  <c r="R75" i="12"/>
  <c r="T75" i="12"/>
  <c r="Q76" i="12"/>
  <c r="R76" i="12"/>
  <c r="T76" i="12"/>
  <c r="Q77" i="12"/>
  <c r="R77" i="12"/>
  <c r="T77" i="12"/>
  <c r="Q78" i="12"/>
  <c r="R78" i="12"/>
  <c r="T78" i="12"/>
  <c r="Q79" i="12"/>
  <c r="R79" i="12"/>
  <c r="T79" i="12"/>
  <c r="Q80" i="12"/>
  <c r="R80" i="12"/>
  <c r="T80" i="12"/>
  <c r="Q60" i="12"/>
  <c r="R60" i="12"/>
  <c r="T60" i="12"/>
  <c r="Q61" i="12"/>
  <c r="R61" i="12"/>
  <c r="T61" i="12"/>
  <c r="Q62" i="12"/>
  <c r="R62" i="12"/>
  <c r="T62" i="12"/>
  <c r="Q63" i="12"/>
  <c r="R63" i="12"/>
  <c r="T63" i="12"/>
  <c r="Q64" i="12"/>
  <c r="R64" i="12"/>
  <c r="T64" i="12"/>
  <c r="Q65" i="12"/>
  <c r="R65" i="12"/>
  <c r="T65" i="12"/>
  <c r="Q66" i="12"/>
  <c r="R66" i="12"/>
  <c r="T66" i="12"/>
  <c r="Q67" i="12"/>
  <c r="R67" i="12"/>
  <c r="T67" i="12"/>
  <c r="Q68" i="12"/>
  <c r="R68" i="12"/>
  <c r="T68" i="12"/>
  <c r="Q48" i="12"/>
  <c r="R48" i="12"/>
  <c r="T48" i="12"/>
  <c r="Q49" i="12"/>
  <c r="R49" i="12"/>
  <c r="T49" i="12"/>
  <c r="Q50" i="12"/>
  <c r="R50" i="12"/>
  <c r="T50" i="12"/>
  <c r="Q51" i="12"/>
  <c r="R51" i="12"/>
  <c r="T51" i="12"/>
  <c r="Q52" i="12"/>
  <c r="R52" i="12"/>
  <c r="T52" i="12"/>
  <c r="Q53" i="12"/>
  <c r="R53" i="12"/>
  <c r="T53" i="12"/>
  <c r="Q54" i="12"/>
  <c r="R54" i="12"/>
  <c r="T54" i="12"/>
  <c r="Q55" i="12"/>
  <c r="R55" i="12"/>
  <c r="T55" i="12"/>
  <c r="Q56" i="12"/>
  <c r="R56" i="12"/>
  <c r="T56" i="12"/>
  <c r="Q36" i="12"/>
  <c r="R36" i="12"/>
  <c r="T36" i="12"/>
  <c r="Q37" i="12"/>
  <c r="R37" i="12"/>
  <c r="T37" i="12"/>
  <c r="Q38" i="12"/>
  <c r="R38" i="12"/>
  <c r="T38" i="12"/>
  <c r="Q39" i="12"/>
  <c r="R39" i="12"/>
  <c r="T39" i="12"/>
  <c r="Q40" i="12"/>
  <c r="R40" i="12"/>
  <c r="T40" i="12"/>
  <c r="Q41" i="12"/>
  <c r="R41" i="12"/>
  <c r="T41" i="12"/>
  <c r="Q42" i="12"/>
  <c r="R42" i="12"/>
  <c r="T42" i="12"/>
  <c r="Q43" i="12"/>
  <c r="R43" i="12"/>
  <c r="T43" i="12"/>
  <c r="Q44" i="12"/>
  <c r="R44" i="12"/>
  <c r="T44" i="12"/>
  <c r="Q19" i="12"/>
  <c r="R19" i="12"/>
  <c r="T19" i="12"/>
  <c r="Q20" i="12"/>
  <c r="R20" i="12"/>
  <c r="T20" i="12"/>
  <c r="Q21" i="12"/>
  <c r="R21" i="12"/>
  <c r="T21" i="12"/>
  <c r="Q22" i="12"/>
  <c r="R22" i="12"/>
  <c r="T22" i="12"/>
  <c r="Q23" i="12"/>
  <c r="R23" i="12"/>
  <c r="T23" i="12"/>
  <c r="Q24" i="12"/>
  <c r="R24" i="12"/>
  <c r="T24" i="12"/>
  <c r="Q25" i="12"/>
  <c r="R25" i="12"/>
  <c r="T25" i="12"/>
  <c r="Q26" i="12"/>
  <c r="R26" i="12"/>
  <c r="T26" i="12"/>
  <c r="Q27" i="12"/>
  <c r="R27" i="12"/>
  <c r="T27" i="12"/>
  <c r="Q28" i="12"/>
  <c r="R28" i="12"/>
  <c r="T28" i="12"/>
  <c r="Q29" i="12"/>
  <c r="R29" i="12"/>
  <c r="T29" i="12"/>
  <c r="Q30" i="12"/>
  <c r="R30" i="12"/>
  <c r="T30" i="12"/>
  <c r="Q31" i="12"/>
  <c r="R31" i="12"/>
  <c r="T31" i="12"/>
  <c r="Q32" i="12"/>
  <c r="R32" i="12"/>
  <c r="T32" i="12"/>
  <c r="Q7" i="12"/>
  <c r="R7" i="12"/>
  <c r="T7" i="12"/>
  <c r="Q8" i="12"/>
  <c r="R8" i="12"/>
  <c r="T8" i="12"/>
  <c r="Q9" i="12"/>
  <c r="R9" i="12"/>
  <c r="T9" i="12"/>
  <c r="Q10" i="12"/>
  <c r="R10" i="12"/>
  <c r="T10" i="12"/>
  <c r="Q11" i="12"/>
  <c r="R11" i="12"/>
  <c r="T11" i="12"/>
  <c r="Q12" i="12"/>
  <c r="R12" i="12"/>
  <c r="T12" i="12"/>
  <c r="Q13" i="12"/>
  <c r="R13" i="12"/>
  <c r="T13" i="12"/>
  <c r="Q14" i="12"/>
  <c r="R14" i="12"/>
  <c r="T14" i="12"/>
  <c r="Q15" i="12"/>
  <c r="R15" i="12"/>
  <c r="T15" i="12"/>
  <c r="R201" i="12"/>
  <c r="R194" i="12"/>
  <c r="R187" i="12"/>
  <c r="S2" i="12"/>
  <c r="R165" i="12"/>
  <c r="J201" i="12"/>
  <c r="I201" i="12"/>
  <c r="H201" i="12"/>
  <c r="I194" i="12"/>
  <c r="H194" i="12"/>
  <c r="J187" i="12"/>
  <c r="I187" i="12"/>
  <c r="H187" i="12"/>
  <c r="J180" i="12"/>
  <c r="I180" i="12"/>
  <c r="H180" i="12"/>
  <c r="J173" i="12"/>
  <c r="I173" i="12"/>
  <c r="H173" i="12"/>
  <c r="B173" i="12" s="1"/>
  <c r="J165" i="12"/>
  <c r="I165" i="12"/>
  <c r="H165" i="12"/>
  <c r="H166" i="12"/>
  <c r="B166" i="12"/>
  <c r="J158" i="12"/>
  <c r="I158" i="12"/>
  <c r="H158" i="12"/>
  <c r="J151" i="12"/>
  <c r="I151" i="12"/>
  <c r="H151" i="12"/>
  <c r="J144" i="12"/>
  <c r="I144" i="12"/>
  <c r="H144" i="12"/>
  <c r="J137" i="12"/>
  <c r="I137" i="12"/>
  <c r="H137" i="12"/>
  <c r="J130" i="12"/>
  <c r="I130" i="12"/>
  <c r="H130" i="12"/>
  <c r="J123" i="12"/>
  <c r="I123" i="12"/>
  <c r="H123" i="12"/>
  <c r="J106" i="12"/>
  <c r="I106" i="12"/>
  <c r="H106" i="12"/>
  <c r="J94" i="12"/>
  <c r="I94" i="12"/>
  <c r="H94" i="12"/>
  <c r="J82" i="12"/>
  <c r="I82" i="12"/>
  <c r="H82" i="12"/>
  <c r="J70" i="12"/>
  <c r="I70" i="12"/>
  <c r="H70" i="12"/>
  <c r="J58" i="12"/>
  <c r="I58" i="12"/>
  <c r="H58" i="12"/>
  <c r="J46" i="12"/>
  <c r="I46" i="12"/>
  <c r="H46" i="12"/>
  <c r="J34" i="12"/>
  <c r="I34" i="12"/>
  <c r="H34" i="12"/>
  <c r="J17" i="12"/>
  <c r="I17" i="12"/>
  <c r="H17" i="12"/>
  <c r="J206" i="12"/>
  <c r="I206" i="12"/>
  <c r="H206" i="12"/>
  <c r="G206" i="12"/>
  <c r="E206" i="12" s="1"/>
  <c r="J205" i="12"/>
  <c r="I205" i="12"/>
  <c r="H205" i="12"/>
  <c r="B206" i="12"/>
  <c r="G205" i="12"/>
  <c r="C205" i="12" s="1"/>
  <c r="J204" i="12"/>
  <c r="I204" i="12"/>
  <c r="H204" i="12"/>
  <c r="B205" i="12" s="1"/>
  <c r="G204" i="12"/>
  <c r="E204" i="12"/>
  <c r="J203" i="12"/>
  <c r="I203" i="12"/>
  <c r="H203" i="12"/>
  <c r="B204" i="12" s="1"/>
  <c r="G203" i="12"/>
  <c r="E203" i="12" s="1"/>
  <c r="J202" i="12"/>
  <c r="I202" i="12"/>
  <c r="H202" i="12"/>
  <c r="B203" i="12" s="1"/>
  <c r="G202" i="12"/>
  <c r="E202" i="12" s="1"/>
  <c r="B202" i="12"/>
  <c r="I199" i="12"/>
  <c r="H199" i="12"/>
  <c r="G199" i="12"/>
  <c r="E199" i="12"/>
  <c r="I198" i="12"/>
  <c r="H198" i="12"/>
  <c r="B199" i="12"/>
  <c r="G198" i="12"/>
  <c r="C198" i="12"/>
  <c r="I197" i="12"/>
  <c r="H197" i="12"/>
  <c r="B198" i="12"/>
  <c r="G197" i="12"/>
  <c r="C197" i="12"/>
  <c r="I196" i="12"/>
  <c r="H196" i="12"/>
  <c r="B197" i="12"/>
  <c r="G196" i="12"/>
  <c r="E196" i="12"/>
  <c r="I195" i="12"/>
  <c r="H195" i="12"/>
  <c r="B196" i="12"/>
  <c r="G195" i="12"/>
  <c r="E195" i="12"/>
  <c r="B195" i="12"/>
  <c r="J192" i="12"/>
  <c r="I192" i="12"/>
  <c r="H192" i="12"/>
  <c r="G192" i="12"/>
  <c r="E192" i="12"/>
  <c r="J191" i="12"/>
  <c r="I191" i="12"/>
  <c r="H191" i="12"/>
  <c r="G191" i="12"/>
  <c r="C191" i="12"/>
  <c r="J190" i="12"/>
  <c r="I190" i="12"/>
  <c r="H190" i="12"/>
  <c r="G190" i="12"/>
  <c r="E190" i="12"/>
  <c r="J189" i="12"/>
  <c r="I189" i="12"/>
  <c r="H189" i="12"/>
  <c r="B190" i="12"/>
  <c r="G189" i="12"/>
  <c r="E189" i="12"/>
  <c r="J188" i="12"/>
  <c r="I188" i="12"/>
  <c r="H188" i="12"/>
  <c r="G188" i="12"/>
  <c r="E188" i="12"/>
  <c r="G182" i="12"/>
  <c r="E182" i="12"/>
  <c r="H182" i="12"/>
  <c r="I182" i="12"/>
  <c r="J182" i="12"/>
  <c r="G183" i="12"/>
  <c r="C183" i="12"/>
  <c r="H183" i="12"/>
  <c r="I183" i="12"/>
  <c r="J183" i="12"/>
  <c r="G184" i="12"/>
  <c r="E184" i="12"/>
  <c r="H184" i="12"/>
  <c r="H185" i="12"/>
  <c r="B185" i="12"/>
  <c r="I184" i="12"/>
  <c r="J184" i="12"/>
  <c r="G185" i="12"/>
  <c r="C185" i="12"/>
  <c r="I185" i="12"/>
  <c r="J185" i="12"/>
  <c r="J181" i="12"/>
  <c r="I181" i="12"/>
  <c r="H181" i="12"/>
  <c r="G181" i="12"/>
  <c r="J178" i="12"/>
  <c r="I178" i="12"/>
  <c r="H178" i="12"/>
  <c r="G178" i="12"/>
  <c r="E178" i="12" s="1"/>
  <c r="J177" i="12"/>
  <c r="I177" i="12"/>
  <c r="H177" i="12"/>
  <c r="B178" i="12" s="1"/>
  <c r="G177" i="12"/>
  <c r="C177" i="12" s="1"/>
  <c r="J176" i="12"/>
  <c r="I176" i="12"/>
  <c r="H176" i="12"/>
  <c r="B177" i="12"/>
  <c r="G176" i="12"/>
  <c r="C176" i="12" s="1"/>
  <c r="E176" i="12"/>
  <c r="J175" i="12"/>
  <c r="I175" i="12"/>
  <c r="H175" i="12"/>
  <c r="B176" i="12" s="1"/>
  <c r="G175" i="12"/>
  <c r="C175" i="12" s="1"/>
  <c r="J174" i="12"/>
  <c r="I174" i="12"/>
  <c r="H174" i="12"/>
  <c r="B175" i="12" s="1"/>
  <c r="G174" i="12"/>
  <c r="E174" i="12" s="1"/>
  <c r="B174" i="12"/>
  <c r="G167" i="12"/>
  <c r="E167" i="12"/>
  <c r="E170" i="12"/>
  <c r="H170" i="12"/>
  <c r="B170" i="12"/>
  <c r="H171" i="12"/>
  <c r="B171" i="12"/>
  <c r="E171" i="12"/>
  <c r="C167" i="12"/>
  <c r="I166" i="12"/>
  <c r="B167" i="12"/>
  <c r="G166" i="12"/>
  <c r="E166" i="12"/>
  <c r="G160" i="12"/>
  <c r="C160" i="12"/>
  <c r="H160" i="12"/>
  <c r="H161" i="12"/>
  <c r="B161" i="12"/>
  <c r="I160" i="12"/>
  <c r="G161" i="12"/>
  <c r="C161" i="12"/>
  <c r="H162" i="12"/>
  <c r="B162" i="12"/>
  <c r="I161" i="12"/>
  <c r="G162" i="12"/>
  <c r="E162" i="12"/>
  <c r="H163" i="12"/>
  <c r="B163" i="12"/>
  <c r="I162" i="12"/>
  <c r="G163" i="12"/>
  <c r="E163" i="12"/>
  <c r="I163" i="12"/>
  <c r="J159" i="12"/>
  <c r="I159" i="12"/>
  <c r="H159" i="12"/>
  <c r="G159" i="12"/>
  <c r="G153" i="12"/>
  <c r="E153" i="12"/>
  <c r="H153" i="12"/>
  <c r="I153" i="12"/>
  <c r="G154" i="12"/>
  <c r="C154" i="12"/>
  <c r="H154" i="12"/>
  <c r="B154" i="12"/>
  <c r="H155" i="12"/>
  <c r="B155" i="12"/>
  <c r="I154" i="12"/>
  <c r="G155" i="12"/>
  <c r="C155" i="12"/>
  <c r="H156" i="12"/>
  <c r="B156" i="12"/>
  <c r="I155" i="12"/>
  <c r="G156" i="12"/>
  <c r="E156" i="12"/>
  <c r="I156" i="12"/>
  <c r="J152" i="12"/>
  <c r="I152" i="12"/>
  <c r="H152" i="12"/>
  <c r="G152" i="12"/>
  <c r="G146" i="12"/>
  <c r="E146" i="12"/>
  <c r="H146" i="12"/>
  <c r="I146" i="12"/>
  <c r="J146" i="12"/>
  <c r="G147" i="12"/>
  <c r="C147" i="12"/>
  <c r="H147" i="12"/>
  <c r="B147" i="12"/>
  <c r="I147" i="12"/>
  <c r="J147" i="12"/>
  <c r="G148" i="12"/>
  <c r="C148" i="12"/>
  <c r="H148" i="12"/>
  <c r="B148" i="12"/>
  <c r="I148" i="12"/>
  <c r="J148" i="12"/>
  <c r="G149" i="12"/>
  <c r="C149" i="12"/>
  <c r="H149" i="12"/>
  <c r="B149" i="12"/>
  <c r="I149" i="12"/>
  <c r="J149" i="12"/>
  <c r="J145" i="12"/>
  <c r="I145" i="12"/>
  <c r="H145" i="12"/>
  <c r="G145" i="12"/>
  <c r="G139" i="12"/>
  <c r="E139" i="12"/>
  <c r="H139" i="12"/>
  <c r="I139" i="12"/>
  <c r="J139" i="12"/>
  <c r="G140" i="12"/>
  <c r="C140" i="12"/>
  <c r="H140" i="12"/>
  <c r="B140" i="12"/>
  <c r="I140" i="12"/>
  <c r="J140" i="12"/>
  <c r="G141" i="12"/>
  <c r="C141" i="12"/>
  <c r="H141" i="12"/>
  <c r="B141" i="12"/>
  <c r="I141" i="12"/>
  <c r="J141" i="12"/>
  <c r="G142" i="12"/>
  <c r="E142" i="12"/>
  <c r="H142" i="12"/>
  <c r="B142" i="12"/>
  <c r="I142" i="12"/>
  <c r="J142" i="12"/>
  <c r="J138" i="12"/>
  <c r="I138" i="12"/>
  <c r="H138" i="12"/>
  <c r="G138" i="12"/>
  <c r="G132" i="12"/>
  <c r="C132" i="12"/>
  <c r="H132" i="12"/>
  <c r="H133" i="12"/>
  <c r="B133" i="12"/>
  <c r="I132" i="12"/>
  <c r="J132" i="12"/>
  <c r="G133" i="12"/>
  <c r="C133" i="12"/>
  <c r="H134" i="12"/>
  <c r="B134" i="12"/>
  <c r="I133" i="12"/>
  <c r="J133" i="12"/>
  <c r="G134" i="12"/>
  <c r="E134" i="12"/>
  <c r="H135" i="12"/>
  <c r="B135" i="12"/>
  <c r="I134" i="12"/>
  <c r="J134" i="12"/>
  <c r="G135" i="12"/>
  <c r="C135" i="12"/>
  <c r="I135" i="12"/>
  <c r="J135" i="12"/>
  <c r="J131" i="12"/>
  <c r="I131" i="12"/>
  <c r="H131" i="12"/>
  <c r="G131" i="12"/>
  <c r="G125" i="12"/>
  <c r="C125" i="12"/>
  <c r="H125" i="12"/>
  <c r="H126" i="12"/>
  <c r="B126" i="12"/>
  <c r="G126" i="12"/>
  <c r="C126" i="12"/>
  <c r="H127" i="12"/>
  <c r="B127" i="12"/>
  <c r="G127" i="12"/>
  <c r="E127" i="12"/>
  <c r="B128" i="12"/>
  <c r="G128" i="12"/>
  <c r="C128" i="12"/>
  <c r="H128" i="12"/>
  <c r="J124" i="12"/>
  <c r="I124" i="12"/>
  <c r="H124" i="12"/>
  <c r="G124" i="12"/>
  <c r="G114" i="12"/>
  <c r="C114" i="12"/>
  <c r="H114" i="12"/>
  <c r="H115" i="12"/>
  <c r="B115" i="12"/>
  <c r="I114" i="12"/>
  <c r="G115" i="12"/>
  <c r="E115" i="12"/>
  <c r="H116" i="12"/>
  <c r="B116" i="12"/>
  <c r="I115" i="12"/>
  <c r="G116" i="12"/>
  <c r="C116" i="12"/>
  <c r="H117" i="12"/>
  <c r="B117" i="12"/>
  <c r="I116" i="12"/>
  <c r="G117" i="12"/>
  <c r="C117" i="12"/>
  <c r="H118" i="12"/>
  <c r="B118" i="12"/>
  <c r="I117" i="12"/>
  <c r="G118" i="12"/>
  <c r="C118" i="12"/>
  <c r="H119" i="12"/>
  <c r="B119" i="12"/>
  <c r="I118" i="12"/>
  <c r="G119" i="12"/>
  <c r="E119" i="12"/>
  <c r="H120" i="12"/>
  <c r="B120" i="12"/>
  <c r="I119" i="12"/>
  <c r="G120" i="12"/>
  <c r="C120" i="12"/>
  <c r="I120" i="12"/>
  <c r="G121" i="12"/>
  <c r="C121" i="12"/>
  <c r="H121" i="12"/>
  <c r="I121" i="12"/>
  <c r="G108" i="12"/>
  <c r="C108" i="12"/>
  <c r="H108" i="12"/>
  <c r="I108" i="12"/>
  <c r="G109" i="12"/>
  <c r="C109" i="12"/>
  <c r="H109" i="12"/>
  <c r="I109" i="12"/>
  <c r="G110" i="12"/>
  <c r="E110" i="12"/>
  <c r="H110" i="12"/>
  <c r="I110" i="12"/>
  <c r="G111" i="12"/>
  <c r="E111" i="12"/>
  <c r="H111" i="12"/>
  <c r="I111" i="12"/>
  <c r="G112" i="12"/>
  <c r="C112" i="12"/>
  <c r="H112" i="12"/>
  <c r="I112" i="12"/>
  <c r="G113" i="12"/>
  <c r="C113" i="12"/>
  <c r="H113" i="12"/>
  <c r="I113" i="12"/>
  <c r="I107" i="12"/>
  <c r="H107" i="12"/>
  <c r="G107" i="12"/>
  <c r="G96" i="12"/>
  <c r="C96" i="12"/>
  <c r="H96" i="12"/>
  <c r="I96" i="12"/>
  <c r="J96" i="12"/>
  <c r="G97" i="12"/>
  <c r="C97" i="12"/>
  <c r="H97" i="12"/>
  <c r="B97" i="12"/>
  <c r="H98" i="12"/>
  <c r="B98" i="12"/>
  <c r="I97" i="12"/>
  <c r="J97" i="12"/>
  <c r="G98" i="12"/>
  <c r="E98" i="12"/>
  <c r="B99" i="12"/>
  <c r="I98" i="12"/>
  <c r="J98" i="12"/>
  <c r="G99" i="12"/>
  <c r="C99" i="12"/>
  <c r="H99" i="12"/>
  <c r="B100" i="12"/>
  <c r="I99" i="12"/>
  <c r="J99" i="12"/>
  <c r="G100" i="12"/>
  <c r="C100" i="12"/>
  <c r="H100" i="12"/>
  <c r="B101" i="12"/>
  <c r="I100" i="12"/>
  <c r="J100" i="12"/>
  <c r="G101" i="12"/>
  <c r="C101" i="12"/>
  <c r="H101" i="12"/>
  <c r="B102" i="12"/>
  <c r="I101" i="12"/>
  <c r="J101" i="12"/>
  <c r="G102" i="12"/>
  <c r="E102" i="12"/>
  <c r="H102" i="12"/>
  <c r="B103" i="12"/>
  <c r="I102" i="12"/>
  <c r="J102" i="12"/>
  <c r="G103" i="12"/>
  <c r="C103" i="12"/>
  <c r="H103" i="12"/>
  <c r="I103" i="12"/>
  <c r="J103" i="12"/>
  <c r="G104" i="12"/>
  <c r="C104" i="12"/>
  <c r="H104" i="12"/>
  <c r="I104" i="12"/>
  <c r="J104" i="12"/>
  <c r="J95" i="12"/>
  <c r="I95" i="12"/>
  <c r="H95" i="12"/>
  <c r="G95" i="12"/>
  <c r="G84" i="12"/>
  <c r="E84" i="12"/>
  <c r="H84" i="12"/>
  <c r="H85" i="12"/>
  <c r="B85" i="12"/>
  <c r="I84" i="12"/>
  <c r="J84" i="12"/>
  <c r="G85" i="12"/>
  <c r="C85" i="12"/>
  <c r="I85" i="12"/>
  <c r="J85" i="12"/>
  <c r="G86" i="12"/>
  <c r="C86" i="12"/>
  <c r="H86" i="12"/>
  <c r="B86" i="12"/>
  <c r="H87" i="12"/>
  <c r="B87" i="12"/>
  <c r="I86" i="12"/>
  <c r="J86" i="12"/>
  <c r="G87" i="12"/>
  <c r="E87" i="12"/>
  <c r="B88" i="12"/>
  <c r="I87" i="12"/>
  <c r="J87" i="12"/>
  <c r="G88" i="12"/>
  <c r="C88" i="12"/>
  <c r="H88" i="12"/>
  <c r="B89" i="12"/>
  <c r="I88" i="12"/>
  <c r="J88" i="12"/>
  <c r="G89" i="12"/>
  <c r="C89" i="12"/>
  <c r="H89" i="12"/>
  <c r="B90" i="12"/>
  <c r="I89" i="12"/>
  <c r="J89" i="12"/>
  <c r="G90" i="12"/>
  <c r="C90" i="12"/>
  <c r="H90" i="12"/>
  <c r="B91" i="12"/>
  <c r="I90" i="12"/>
  <c r="J90" i="12"/>
  <c r="G91" i="12"/>
  <c r="C91" i="12"/>
  <c r="H91" i="12"/>
  <c r="B92" i="12"/>
  <c r="I91" i="12"/>
  <c r="J91" i="12"/>
  <c r="G92" i="12"/>
  <c r="E92" i="12"/>
  <c r="H92" i="12"/>
  <c r="I92" i="12"/>
  <c r="J92" i="12"/>
  <c r="J83" i="12"/>
  <c r="I83" i="12"/>
  <c r="H83" i="12"/>
  <c r="G83" i="12"/>
  <c r="B79" i="12"/>
  <c r="G74" i="12"/>
  <c r="E74" i="12"/>
  <c r="G75" i="12"/>
  <c r="C75" i="12"/>
  <c r="G76" i="12"/>
  <c r="C76" i="12"/>
  <c r="G77" i="12"/>
  <c r="C77" i="12"/>
  <c r="G78" i="12"/>
  <c r="E78" i="12"/>
  <c r="G79" i="12"/>
  <c r="C79" i="12"/>
  <c r="G72" i="12"/>
  <c r="C72" i="12"/>
  <c r="H72" i="12"/>
  <c r="I72" i="12"/>
  <c r="J72" i="12"/>
  <c r="G73" i="12"/>
  <c r="C73" i="12"/>
  <c r="H73" i="12"/>
  <c r="I73" i="12"/>
  <c r="J73" i="12"/>
  <c r="H74" i="12"/>
  <c r="I74" i="12"/>
  <c r="J74" i="12"/>
  <c r="H75" i="12"/>
  <c r="I75" i="12"/>
  <c r="J75" i="12"/>
  <c r="H76" i="12"/>
  <c r="I76" i="12"/>
  <c r="J76" i="12"/>
  <c r="H77" i="12"/>
  <c r="I77" i="12"/>
  <c r="J77" i="12"/>
  <c r="H78" i="12"/>
  <c r="I78" i="12"/>
  <c r="J78" i="12"/>
  <c r="H79" i="12"/>
  <c r="I79" i="12"/>
  <c r="J79" i="12"/>
  <c r="G80" i="12"/>
  <c r="C80" i="12"/>
  <c r="H80" i="12"/>
  <c r="I80" i="12"/>
  <c r="J80" i="12"/>
  <c r="J71" i="12"/>
  <c r="I71" i="12"/>
  <c r="H71" i="12"/>
  <c r="G71" i="12"/>
  <c r="C71" i="12"/>
  <c r="Q71" i="12"/>
  <c r="R71" i="12"/>
  <c r="T71" i="12"/>
  <c r="G60" i="12"/>
  <c r="H60" i="12"/>
  <c r="I60" i="12"/>
  <c r="J60" i="12"/>
  <c r="G61" i="12"/>
  <c r="H61" i="12"/>
  <c r="I61" i="12"/>
  <c r="J61" i="12"/>
  <c r="G62" i="12"/>
  <c r="H62" i="12"/>
  <c r="I62" i="12"/>
  <c r="J62" i="12"/>
  <c r="G63" i="12"/>
  <c r="H63" i="12"/>
  <c r="I63" i="12"/>
  <c r="G64" i="12"/>
  <c r="E64" i="12"/>
  <c r="H64" i="12"/>
  <c r="H65" i="12"/>
  <c r="B65" i="12"/>
  <c r="I64" i="12"/>
  <c r="G65" i="12"/>
  <c r="C65" i="12"/>
  <c r="H66" i="12"/>
  <c r="B66" i="12"/>
  <c r="I65" i="12"/>
  <c r="G66" i="12"/>
  <c r="C66" i="12"/>
  <c r="B67" i="12"/>
  <c r="I66" i="12"/>
  <c r="G67" i="12"/>
  <c r="E67" i="12"/>
  <c r="H67" i="12"/>
  <c r="I67" i="12"/>
  <c r="G68" i="12"/>
  <c r="C68" i="12"/>
  <c r="H68" i="12"/>
  <c r="I68" i="12"/>
  <c r="J59" i="12"/>
  <c r="I59" i="12"/>
  <c r="H59" i="12"/>
  <c r="G59" i="12"/>
  <c r="G48" i="12"/>
  <c r="C48" i="12"/>
  <c r="H48" i="12"/>
  <c r="I48" i="12"/>
  <c r="G49" i="12"/>
  <c r="C49" i="12"/>
  <c r="H49" i="12"/>
  <c r="B49" i="12"/>
  <c r="I49" i="12"/>
  <c r="G50" i="12"/>
  <c r="E50" i="12"/>
  <c r="H50" i="12"/>
  <c r="B50" i="12"/>
  <c r="I50" i="12"/>
  <c r="G51" i="12"/>
  <c r="E51" i="12"/>
  <c r="H51" i="12"/>
  <c r="B51" i="12"/>
  <c r="H52" i="12"/>
  <c r="B52" i="12"/>
  <c r="I51" i="12"/>
  <c r="G52" i="12"/>
  <c r="C52" i="12"/>
  <c r="I52" i="12"/>
  <c r="G53" i="12"/>
  <c r="C53" i="12"/>
  <c r="H53" i="12"/>
  <c r="I53" i="12"/>
  <c r="G54" i="12"/>
  <c r="E54" i="12"/>
  <c r="H54" i="12"/>
  <c r="B54" i="12"/>
  <c r="H55" i="12"/>
  <c r="B55" i="12"/>
  <c r="I54" i="12"/>
  <c r="G55" i="12"/>
  <c r="C55" i="12"/>
  <c r="B56" i="12"/>
  <c r="I55" i="12"/>
  <c r="G56" i="12"/>
  <c r="C56" i="12"/>
  <c r="H56" i="12"/>
  <c r="I56" i="12"/>
  <c r="J47" i="12"/>
  <c r="I47" i="12"/>
  <c r="H47" i="12"/>
  <c r="G47" i="12"/>
  <c r="G36" i="12"/>
  <c r="H36" i="12"/>
  <c r="I36" i="12"/>
  <c r="J36" i="12"/>
  <c r="G37" i="12"/>
  <c r="E37" i="12"/>
  <c r="H37" i="12"/>
  <c r="I37" i="12"/>
  <c r="G38" i="12"/>
  <c r="C38" i="12"/>
  <c r="H38" i="12"/>
  <c r="B38" i="12"/>
  <c r="H39" i="12"/>
  <c r="B39" i="12"/>
  <c r="I38" i="12"/>
  <c r="G39" i="12"/>
  <c r="C39" i="12"/>
  <c r="H40" i="12"/>
  <c r="B40" i="12"/>
  <c r="I39" i="12"/>
  <c r="G40" i="12"/>
  <c r="C40" i="12"/>
  <c r="I40" i="12"/>
  <c r="G41" i="12"/>
  <c r="E41" i="12"/>
  <c r="H41" i="12"/>
  <c r="B42" i="12"/>
  <c r="I41" i="12"/>
  <c r="G42" i="12"/>
  <c r="C42" i="12"/>
  <c r="H42" i="12"/>
  <c r="B43" i="12"/>
  <c r="I42" i="12"/>
  <c r="G43" i="12"/>
  <c r="C43" i="12"/>
  <c r="H43" i="12"/>
  <c r="B44" i="12"/>
  <c r="I43" i="12"/>
  <c r="G44" i="12"/>
  <c r="C44" i="12"/>
  <c r="H44" i="12"/>
  <c r="I44" i="12"/>
  <c r="J35" i="12"/>
  <c r="I35" i="12"/>
  <c r="H35" i="12"/>
  <c r="G35" i="12"/>
  <c r="G19" i="12"/>
  <c r="H19" i="12"/>
  <c r="I19" i="12"/>
  <c r="J19" i="12"/>
  <c r="G20" i="12"/>
  <c r="H20" i="12"/>
  <c r="I20" i="12"/>
  <c r="J20" i="12"/>
  <c r="G21" i="12"/>
  <c r="H21" i="12"/>
  <c r="I21" i="12"/>
  <c r="J21" i="12"/>
  <c r="G22" i="12"/>
  <c r="H22" i="12"/>
  <c r="I22" i="12"/>
  <c r="J22" i="12"/>
  <c r="G23" i="12"/>
  <c r="C23" i="12"/>
  <c r="H23" i="12"/>
  <c r="I23" i="12"/>
  <c r="J23" i="12"/>
  <c r="G24" i="12"/>
  <c r="H24" i="12"/>
  <c r="I24" i="12"/>
  <c r="G25" i="12"/>
  <c r="E25" i="12"/>
  <c r="H25" i="12"/>
  <c r="H26" i="12"/>
  <c r="B26" i="12"/>
  <c r="I25" i="12"/>
  <c r="G26" i="12"/>
  <c r="C26" i="12"/>
  <c r="H27" i="12"/>
  <c r="B27" i="12"/>
  <c r="I26" i="12"/>
  <c r="G27" i="12"/>
  <c r="C27" i="12"/>
  <c r="H28" i="12"/>
  <c r="B28" i="12"/>
  <c r="I27" i="12"/>
  <c r="G28" i="12"/>
  <c r="E28" i="12"/>
  <c r="I28" i="12"/>
  <c r="J28" i="12"/>
  <c r="G29" i="12"/>
  <c r="C29" i="12"/>
  <c r="H29" i="12"/>
  <c r="I29" i="12"/>
  <c r="J29" i="12"/>
  <c r="G30" i="12"/>
  <c r="C30" i="12"/>
  <c r="H30" i="12"/>
  <c r="I30" i="12"/>
  <c r="J30" i="12"/>
  <c r="G31" i="12"/>
  <c r="C31" i="12"/>
  <c r="H31" i="12"/>
  <c r="I31" i="12"/>
  <c r="J31" i="12"/>
  <c r="G32" i="12"/>
  <c r="E32" i="12"/>
  <c r="H32" i="12"/>
  <c r="I32" i="12"/>
  <c r="J32" i="12"/>
  <c r="J18" i="12"/>
  <c r="I18" i="12"/>
  <c r="H18" i="12"/>
  <c r="G18" i="12"/>
  <c r="G7" i="12"/>
  <c r="C7" i="12"/>
  <c r="H7" i="12"/>
  <c r="B8" i="12"/>
  <c r="I7" i="12"/>
  <c r="J7" i="12"/>
  <c r="G8" i="12"/>
  <c r="E8" i="12"/>
  <c r="H8" i="12"/>
  <c r="B9" i="12"/>
  <c r="I8" i="12"/>
  <c r="J8" i="12"/>
  <c r="G9" i="12"/>
  <c r="E9" i="12"/>
  <c r="H9" i="12"/>
  <c r="B10" i="12"/>
  <c r="I9" i="12"/>
  <c r="J9" i="12"/>
  <c r="G10" i="12"/>
  <c r="C10" i="12"/>
  <c r="H10" i="12"/>
  <c r="B11" i="12"/>
  <c r="I10" i="12"/>
  <c r="J10" i="12"/>
  <c r="G11" i="12"/>
  <c r="C11" i="12"/>
  <c r="H11" i="12"/>
  <c r="B12" i="12"/>
  <c r="I11" i="12"/>
  <c r="J11" i="12"/>
  <c r="G12" i="12"/>
  <c r="E12" i="12"/>
  <c r="H12" i="12"/>
  <c r="B13" i="12"/>
  <c r="I12" i="12"/>
  <c r="J12" i="12"/>
  <c r="G13" i="12"/>
  <c r="C13" i="12"/>
  <c r="H13" i="12"/>
  <c r="B14" i="12"/>
  <c r="I13" i="12"/>
  <c r="J13" i="12"/>
  <c r="G14" i="12"/>
  <c r="C14" i="12"/>
  <c r="H14" i="12"/>
  <c r="B15" i="12"/>
  <c r="I14" i="12"/>
  <c r="J14" i="12"/>
  <c r="G15" i="12"/>
  <c r="E15" i="12"/>
  <c r="H15" i="12"/>
  <c r="I15" i="12"/>
  <c r="J15" i="12"/>
  <c r="G6" i="12"/>
  <c r="H6" i="12"/>
  <c r="I6" i="12"/>
  <c r="J6" i="12"/>
  <c r="I5" i="12"/>
  <c r="H5" i="12"/>
  <c r="B192" i="12"/>
  <c r="B7" i="12"/>
  <c r="C84" i="12"/>
  <c r="C139" i="12"/>
  <c r="B189" i="12"/>
  <c r="E191" i="12"/>
  <c r="R173" i="12"/>
  <c r="B191" i="12"/>
  <c r="E197" i="12"/>
  <c r="C146" i="12"/>
  <c r="E183" i="12"/>
  <c r="C153" i="12"/>
  <c r="C182" i="12"/>
  <c r="C189" i="12"/>
  <c r="B201" i="12"/>
  <c r="C196" i="12"/>
  <c r="B184" i="12"/>
  <c r="B182" i="12"/>
  <c r="C204" i="12"/>
  <c r="B188" i="12"/>
  <c r="E185" i="12"/>
  <c r="C184" i="12"/>
  <c r="B183" i="12"/>
  <c r="B187" i="12"/>
  <c r="B194" i="12"/>
  <c r="E198" i="12"/>
  <c r="C190" i="12"/>
  <c r="C203" i="12"/>
  <c r="C202" i="12"/>
  <c r="C206" i="12"/>
  <c r="C195" i="12"/>
  <c r="C199" i="12"/>
  <c r="C188" i="12"/>
  <c r="C192" i="12"/>
  <c r="B160" i="12"/>
  <c r="C170" i="12"/>
  <c r="C171" i="12"/>
  <c r="C162" i="12"/>
  <c r="E160" i="12"/>
  <c r="E175" i="12"/>
  <c r="E177" i="12"/>
  <c r="E161" i="12"/>
  <c r="B165" i="12"/>
  <c r="C163" i="12"/>
  <c r="B153" i="12"/>
  <c r="C174" i="12"/>
  <c r="C178" i="12"/>
  <c r="C166" i="12"/>
  <c r="C115" i="12"/>
  <c r="B146" i="12"/>
  <c r="C156" i="12"/>
  <c r="E147" i="12"/>
  <c r="E141" i="12"/>
  <c r="E154" i="12"/>
  <c r="E155" i="12"/>
  <c r="E140" i="12"/>
  <c r="C142" i="12"/>
  <c r="E148" i="12"/>
  <c r="E149" i="12"/>
  <c r="B139" i="12"/>
  <c r="E135" i="12"/>
  <c r="B132" i="12"/>
  <c r="E133" i="12"/>
  <c r="C134" i="12"/>
  <c r="E132" i="12"/>
  <c r="E120" i="12"/>
  <c r="B121" i="12"/>
  <c r="E128" i="12"/>
  <c r="B96" i="12"/>
  <c r="E126" i="12"/>
  <c r="B114" i="12"/>
  <c r="C119" i="12"/>
  <c r="E116" i="12"/>
  <c r="C127" i="12"/>
  <c r="E125" i="12"/>
  <c r="B125" i="12"/>
  <c r="E121" i="12"/>
  <c r="E117" i="12"/>
  <c r="E118" i="12"/>
  <c r="E114" i="12"/>
  <c r="B113" i="12"/>
  <c r="B111" i="12"/>
  <c r="B110" i="12"/>
  <c r="B109" i="12"/>
  <c r="B112" i="12"/>
  <c r="B108" i="12"/>
  <c r="C110" i="12"/>
  <c r="C87" i="12"/>
  <c r="E112" i="12"/>
  <c r="C111" i="12"/>
  <c r="E108" i="12"/>
  <c r="C92" i="12"/>
  <c r="E113" i="12"/>
  <c r="E109" i="12"/>
  <c r="B104" i="12"/>
  <c r="E103" i="12"/>
  <c r="E99" i="12"/>
  <c r="E104" i="12"/>
  <c r="E100" i="12"/>
  <c r="E96" i="12"/>
  <c r="C102" i="12"/>
  <c r="C98" i="12"/>
  <c r="E90" i="12"/>
  <c r="E85" i="12"/>
  <c r="E101" i="12"/>
  <c r="E97" i="12"/>
  <c r="E91" i="12"/>
  <c r="E88" i="12"/>
  <c r="E86" i="12"/>
  <c r="E89" i="12"/>
  <c r="B72" i="12"/>
  <c r="B71" i="12"/>
  <c r="B84" i="12"/>
  <c r="E79" i="12"/>
  <c r="E76" i="12"/>
  <c r="B80" i="12"/>
  <c r="B78" i="12"/>
  <c r="E80" i="12"/>
  <c r="E75" i="12"/>
  <c r="B77" i="12"/>
  <c r="B73" i="12"/>
  <c r="B74" i="12"/>
  <c r="C78" i="12"/>
  <c r="C74" i="12"/>
  <c r="E72" i="12"/>
  <c r="E77" i="12"/>
  <c r="B75" i="12"/>
  <c r="E73" i="12"/>
  <c r="B76" i="12"/>
  <c r="E71" i="12"/>
  <c r="B48" i="12"/>
  <c r="B68" i="12"/>
  <c r="B64" i="12"/>
  <c r="C67" i="12"/>
  <c r="E65" i="12"/>
  <c r="C64" i="12"/>
  <c r="E68" i="12"/>
  <c r="E66" i="12"/>
  <c r="B53" i="12"/>
  <c r="E55" i="12"/>
  <c r="C50" i="12"/>
  <c r="E56" i="12"/>
  <c r="C51" i="12"/>
  <c r="E48" i="12"/>
  <c r="E52" i="12"/>
  <c r="C54" i="12"/>
  <c r="E53" i="12"/>
  <c r="E49" i="12"/>
  <c r="B41" i="12"/>
  <c r="B37" i="12"/>
  <c r="E39" i="12"/>
  <c r="E38" i="12"/>
  <c r="C41" i="12"/>
  <c r="C37" i="12"/>
  <c r="E42" i="12"/>
  <c r="E44" i="12"/>
  <c r="E40" i="12"/>
  <c r="E43" i="12"/>
  <c r="B31" i="12"/>
  <c r="B30" i="12"/>
  <c r="B25" i="12"/>
  <c r="B32" i="12"/>
  <c r="B29" i="12"/>
  <c r="B23" i="12"/>
  <c r="E29" i="12"/>
  <c r="E23" i="12"/>
  <c r="C25" i="12"/>
  <c r="E30" i="12"/>
  <c r="E26" i="12"/>
  <c r="C32" i="12"/>
  <c r="C28" i="12"/>
  <c r="E31" i="12"/>
  <c r="E27" i="12"/>
  <c r="E13" i="12"/>
  <c r="C12" i="12"/>
  <c r="E7" i="12"/>
  <c r="C8" i="12"/>
  <c r="E10" i="12"/>
  <c r="E11" i="12"/>
  <c r="E14" i="12"/>
  <c r="C15" i="12"/>
  <c r="C9" i="12"/>
  <c r="G201" i="12"/>
  <c r="G194" i="12"/>
  <c r="G187" i="12"/>
  <c r="G180" i="12"/>
  <c r="G165" i="12"/>
  <c r="G158" i="12"/>
  <c r="G151" i="12"/>
  <c r="G144" i="12"/>
  <c r="G137" i="12"/>
  <c r="G130" i="12"/>
  <c r="G123" i="12"/>
  <c r="D106" i="8"/>
  <c r="G106" i="12"/>
  <c r="G94" i="12"/>
  <c r="G82" i="12"/>
  <c r="E82" i="12" s="1"/>
  <c r="G70" i="12"/>
  <c r="G58" i="12"/>
  <c r="G46" i="12"/>
  <c r="G34" i="12"/>
  <c r="G17" i="12"/>
  <c r="G173" i="12"/>
  <c r="E173" i="12" s="1"/>
  <c r="BR206" i="8"/>
  <c r="BP206" i="8"/>
  <c r="BO206" i="8"/>
  <c r="BR205" i="8"/>
  <c r="BP205" i="8"/>
  <c r="BO205" i="8"/>
  <c r="BR204" i="8"/>
  <c r="BP204" i="8"/>
  <c r="BO204" i="8"/>
  <c r="BR203" i="8"/>
  <c r="BP203" i="8"/>
  <c r="BO203" i="8"/>
  <c r="BR202" i="8"/>
  <c r="BP202" i="8"/>
  <c r="BO202" i="8"/>
  <c r="BR201" i="8"/>
  <c r="BR199" i="8"/>
  <c r="BP199" i="8"/>
  <c r="BO199" i="8"/>
  <c r="BR198" i="8"/>
  <c r="BP198" i="8"/>
  <c r="BO198" i="8"/>
  <c r="BR197" i="8"/>
  <c r="BP197" i="8"/>
  <c r="BO197" i="8"/>
  <c r="BR196" i="8"/>
  <c r="BP196" i="8"/>
  <c r="BO196" i="8"/>
  <c r="BR195" i="8"/>
  <c r="BP195" i="8"/>
  <c r="BO195" i="8"/>
  <c r="BR194" i="8"/>
  <c r="BO192" i="8"/>
  <c r="BP192" i="8"/>
  <c r="BR192" i="8"/>
  <c r="BO184" i="8"/>
  <c r="BP184" i="8"/>
  <c r="BR184" i="8"/>
  <c r="BR178" i="8"/>
  <c r="BP178" i="8"/>
  <c r="BO178" i="8"/>
  <c r="BR177" i="8"/>
  <c r="BP177" i="8"/>
  <c r="BO177" i="8"/>
  <c r="BR176" i="8"/>
  <c r="BP176" i="8"/>
  <c r="BO176" i="8"/>
  <c r="BR175" i="8"/>
  <c r="BP175" i="8"/>
  <c r="BO175" i="8"/>
  <c r="BR174" i="8"/>
  <c r="BP174" i="8"/>
  <c r="BO174" i="8"/>
  <c r="BR173" i="8"/>
  <c r="BR167" i="8"/>
  <c r="BR168" i="8"/>
  <c r="BR170" i="8"/>
  <c r="BR171" i="8"/>
  <c r="BR166" i="8"/>
  <c r="BR165" i="8"/>
  <c r="BR158" i="8"/>
  <c r="BO153" i="8"/>
  <c r="BP153" i="8"/>
  <c r="BR153" i="8"/>
  <c r="BO154" i="8"/>
  <c r="BP154" i="8"/>
  <c r="BR154" i="8"/>
  <c r="BO155" i="8"/>
  <c r="BP155" i="8"/>
  <c r="BR155" i="8"/>
  <c r="BO146" i="8"/>
  <c r="BP146" i="8"/>
  <c r="BR146" i="8"/>
  <c r="BO147" i="8"/>
  <c r="BP147" i="8"/>
  <c r="BR147" i="8"/>
  <c r="BO148" i="8"/>
  <c r="BP148" i="8"/>
  <c r="BR148" i="8"/>
  <c r="BO139" i="8"/>
  <c r="BP139" i="8"/>
  <c r="BR139" i="8"/>
  <c r="BO140" i="8"/>
  <c r="BP140" i="8"/>
  <c r="BR140" i="8"/>
  <c r="BO141" i="8"/>
  <c r="BP141" i="8"/>
  <c r="BR141" i="8"/>
  <c r="BO132" i="8"/>
  <c r="BP132" i="8"/>
  <c r="BR132" i="8"/>
  <c r="BO133" i="8"/>
  <c r="BP133" i="8"/>
  <c r="BR133" i="8"/>
  <c r="BO134" i="8"/>
  <c r="BP134" i="8"/>
  <c r="BR134" i="8"/>
  <c r="BO125" i="8"/>
  <c r="BP125" i="8"/>
  <c r="BR125" i="8"/>
  <c r="BO126" i="8"/>
  <c r="BP126" i="8"/>
  <c r="BR126" i="8"/>
  <c r="BO127" i="8"/>
  <c r="BP127" i="8"/>
  <c r="BR127" i="8"/>
  <c r="BO114" i="8"/>
  <c r="BP114" i="8"/>
  <c r="BR114" i="8"/>
  <c r="BO115" i="8"/>
  <c r="BP115" i="8"/>
  <c r="BR115" i="8"/>
  <c r="BO116" i="8"/>
  <c r="BP116" i="8"/>
  <c r="BR116" i="8"/>
  <c r="BO117" i="8"/>
  <c r="BP117" i="8"/>
  <c r="BR117" i="8"/>
  <c r="BO118" i="8"/>
  <c r="BP118" i="8"/>
  <c r="BR118" i="8"/>
  <c r="BO119" i="8"/>
  <c r="BP119" i="8"/>
  <c r="BR119" i="8"/>
  <c r="BO96" i="8"/>
  <c r="BP96" i="8"/>
  <c r="BR96" i="8"/>
  <c r="BO97" i="8"/>
  <c r="BP97" i="8"/>
  <c r="BR97" i="8"/>
  <c r="BO98" i="8"/>
  <c r="BP98" i="8"/>
  <c r="BR98" i="8"/>
  <c r="BO99" i="8"/>
  <c r="BP99" i="8"/>
  <c r="BR99" i="8"/>
  <c r="BO100" i="8"/>
  <c r="BP100" i="8"/>
  <c r="BR100" i="8"/>
  <c r="BO101" i="8"/>
  <c r="BP101" i="8"/>
  <c r="BR101" i="8"/>
  <c r="BO102" i="8"/>
  <c r="BP102" i="8"/>
  <c r="BR102" i="8"/>
  <c r="BO85" i="8"/>
  <c r="BP85" i="8"/>
  <c r="BR85" i="8"/>
  <c r="BO86" i="8"/>
  <c r="BP86" i="8"/>
  <c r="BR86" i="8"/>
  <c r="BO87" i="8"/>
  <c r="BP87" i="8"/>
  <c r="BR87" i="8"/>
  <c r="BO88" i="8"/>
  <c r="BP88" i="8"/>
  <c r="BR88" i="8"/>
  <c r="BO89" i="8"/>
  <c r="BP89" i="8"/>
  <c r="BR89" i="8"/>
  <c r="BO90" i="8"/>
  <c r="BP90" i="8"/>
  <c r="BR90" i="8"/>
  <c r="BO91" i="8"/>
  <c r="BP91" i="8"/>
  <c r="BR91" i="8"/>
  <c r="BO72" i="8"/>
  <c r="BP72" i="8"/>
  <c r="BR72" i="8"/>
  <c r="BO73" i="8"/>
  <c r="BP73" i="8"/>
  <c r="BR73" i="8"/>
  <c r="BO74" i="8"/>
  <c r="BP74" i="8"/>
  <c r="BR74" i="8"/>
  <c r="BO75" i="8"/>
  <c r="BP75" i="8"/>
  <c r="BR75" i="8"/>
  <c r="BO76" i="8"/>
  <c r="BP76" i="8"/>
  <c r="BR76" i="8"/>
  <c r="BO77" i="8"/>
  <c r="BP77" i="8"/>
  <c r="BR77" i="8"/>
  <c r="BO78" i="8"/>
  <c r="BP78" i="8"/>
  <c r="BR78" i="8"/>
  <c r="BO79" i="8"/>
  <c r="BP79" i="8"/>
  <c r="BR79" i="8"/>
  <c r="BO80" i="8"/>
  <c r="BP80" i="8"/>
  <c r="BR80" i="8"/>
  <c r="BO64" i="8"/>
  <c r="BP64" i="8"/>
  <c r="BR64" i="8"/>
  <c r="BO65" i="8"/>
  <c r="BP65" i="8"/>
  <c r="BR65" i="8"/>
  <c r="BO66" i="8"/>
  <c r="BP66" i="8"/>
  <c r="BR66" i="8"/>
  <c r="BO49" i="8"/>
  <c r="BP49" i="8"/>
  <c r="BR49" i="8"/>
  <c r="BO50" i="8"/>
  <c r="BP50" i="8"/>
  <c r="BR50" i="8"/>
  <c r="BO51" i="8"/>
  <c r="BP51" i="8"/>
  <c r="BR51" i="8"/>
  <c r="BO52" i="8"/>
  <c r="BP52" i="8"/>
  <c r="BR52" i="8"/>
  <c r="BO53" i="8"/>
  <c r="BP53" i="8"/>
  <c r="BR53" i="8"/>
  <c r="BO54" i="8"/>
  <c r="BP54" i="8"/>
  <c r="BR54" i="8"/>
  <c r="BO55" i="8"/>
  <c r="BP55" i="8"/>
  <c r="BR55" i="8"/>
  <c r="BO48" i="8"/>
  <c r="BP48" i="8"/>
  <c r="BR48" i="8"/>
  <c r="BO37" i="8"/>
  <c r="BP37" i="8"/>
  <c r="BR37" i="8"/>
  <c r="BO38" i="8"/>
  <c r="BP38" i="8"/>
  <c r="BR38" i="8"/>
  <c r="BO39" i="8"/>
  <c r="BP39" i="8"/>
  <c r="BR39" i="8"/>
  <c r="BO40" i="8"/>
  <c r="BP40" i="8"/>
  <c r="BR40" i="8"/>
  <c r="BO41" i="8"/>
  <c r="BP41" i="8"/>
  <c r="BR41" i="8"/>
  <c r="BO42" i="8"/>
  <c r="BP42" i="8"/>
  <c r="BR42" i="8"/>
  <c r="BO43" i="8"/>
  <c r="BP43" i="8"/>
  <c r="BR43" i="8"/>
  <c r="BO23" i="8"/>
  <c r="BP23" i="8"/>
  <c r="BR23" i="8"/>
  <c r="BO24" i="8"/>
  <c r="BP24" i="8"/>
  <c r="BR24" i="8"/>
  <c r="BO25" i="8"/>
  <c r="BP25" i="8"/>
  <c r="BR25" i="8"/>
  <c r="BO26" i="8"/>
  <c r="BP26" i="8"/>
  <c r="BR26" i="8"/>
  <c r="BO27" i="8"/>
  <c r="BP27" i="8"/>
  <c r="BR27" i="8"/>
  <c r="BO13" i="8"/>
  <c r="BP13" i="8"/>
  <c r="BR13" i="8"/>
  <c r="BO14" i="8"/>
  <c r="BP14" i="8"/>
  <c r="BR14" i="8"/>
  <c r="BO11" i="8"/>
  <c r="BP11" i="8"/>
  <c r="BR11" i="8"/>
  <c r="BO12" i="8"/>
  <c r="BP12" i="8"/>
  <c r="BR12" i="8"/>
  <c r="BO9" i="8"/>
  <c r="BP9" i="8"/>
  <c r="BR9" i="8"/>
  <c r="BO10" i="8"/>
  <c r="BP10" i="8"/>
  <c r="BR10" i="8"/>
  <c r="BO8" i="8"/>
  <c r="BP8" i="8"/>
  <c r="BR8" i="8"/>
  <c r="BO7" i="8"/>
  <c r="BP7" i="8"/>
  <c r="BR7" i="8"/>
  <c r="BO160" i="8"/>
  <c r="BP160" i="8"/>
  <c r="BR160" i="8"/>
  <c r="BO161" i="8"/>
  <c r="BP161" i="8"/>
  <c r="BR161" i="8"/>
  <c r="BO162" i="8"/>
  <c r="BP162" i="8"/>
  <c r="BR162" i="8"/>
  <c r="BO163" i="8"/>
  <c r="BP163" i="8"/>
  <c r="BR163" i="8"/>
  <c r="BO159" i="8"/>
  <c r="BP159" i="8"/>
  <c r="BR159" i="8"/>
  <c r="BO145" i="8"/>
  <c r="BP145" i="8"/>
  <c r="BR145" i="8"/>
  <c r="BO138" i="8"/>
  <c r="BP138" i="8"/>
  <c r="BR138" i="8"/>
  <c r="BO131" i="8"/>
  <c r="BP131" i="8"/>
  <c r="BR131" i="8"/>
  <c r="BO124" i="8"/>
  <c r="BP124" i="8"/>
  <c r="BR124" i="8"/>
  <c r="E22" i="12"/>
  <c r="BO22" i="8"/>
  <c r="BO21" i="8"/>
  <c r="BP22" i="8"/>
  <c r="BR22" i="8"/>
  <c r="BP173" i="8"/>
  <c r="BQ2" i="8"/>
  <c r="BP194" i="8"/>
  <c r="BO106" i="8"/>
  <c r="E58" i="12"/>
  <c r="BP2" i="8"/>
  <c r="BP158" i="8"/>
  <c r="BP201" i="8"/>
  <c r="B22" i="12"/>
  <c r="C22" i="12"/>
  <c r="E187" i="12"/>
  <c r="C187" i="12"/>
  <c r="E194" i="12"/>
  <c r="C194" i="12"/>
  <c r="C165" i="12"/>
  <c r="E165" i="12"/>
  <c r="C173" i="12"/>
  <c r="E201" i="12"/>
  <c r="C201" i="12"/>
  <c r="E6" i="12"/>
  <c r="R6" i="12"/>
  <c r="C181" i="12"/>
  <c r="C159" i="12"/>
  <c r="E152" i="12"/>
  <c r="E145" i="12"/>
  <c r="C138" i="12"/>
  <c r="E131" i="12"/>
  <c r="E124" i="12"/>
  <c r="E107" i="12"/>
  <c r="E95" i="12"/>
  <c r="E83" i="12"/>
  <c r="C63" i="12"/>
  <c r="E62" i="12"/>
  <c r="E61" i="12"/>
  <c r="C60" i="12"/>
  <c r="C59" i="12"/>
  <c r="B46" i="12"/>
  <c r="C47" i="12"/>
  <c r="E36" i="12"/>
  <c r="C35" i="12"/>
  <c r="C19" i="12"/>
  <c r="C20" i="12"/>
  <c r="C21" i="12"/>
  <c r="C24" i="12"/>
  <c r="C18" i="12"/>
  <c r="T5" i="12"/>
  <c r="T181" i="12"/>
  <c r="R181" i="12"/>
  <c r="Q181" i="12"/>
  <c r="T180" i="12"/>
  <c r="T159" i="12"/>
  <c r="R159" i="12"/>
  <c r="Q159" i="12"/>
  <c r="T158" i="12"/>
  <c r="R158" i="12"/>
  <c r="T152" i="12"/>
  <c r="R152" i="12"/>
  <c r="Q152" i="12"/>
  <c r="T151" i="12"/>
  <c r="R151" i="12"/>
  <c r="T145" i="12"/>
  <c r="R145" i="12"/>
  <c r="Q145" i="12"/>
  <c r="T144" i="12"/>
  <c r="T138" i="12"/>
  <c r="R138" i="12"/>
  <c r="Q138" i="12"/>
  <c r="T137" i="12"/>
  <c r="R137" i="12"/>
  <c r="T131" i="12"/>
  <c r="R131" i="12"/>
  <c r="Q131" i="12"/>
  <c r="T130" i="12"/>
  <c r="R130" i="12"/>
  <c r="T124" i="12"/>
  <c r="R124" i="12"/>
  <c r="Q124" i="12"/>
  <c r="T123" i="12"/>
  <c r="R123" i="12"/>
  <c r="T107" i="12"/>
  <c r="R107" i="12"/>
  <c r="T106" i="12"/>
  <c r="R106" i="12"/>
  <c r="T95" i="12"/>
  <c r="R95" i="12"/>
  <c r="Q95" i="12"/>
  <c r="T94" i="12"/>
  <c r="T83" i="12"/>
  <c r="R83" i="12"/>
  <c r="Q83" i="12"/>
  <c r="T82" i="12"/>
  <c r="T70" i="12"/>
  <c r="T59" i="12"/>
  <c r="R59" i="12"/>
  <c r="Q59" i="12"/>
  <c r="T58" i="12"/>
  <c r="T57" i="12"/>
  <c r="R57" i="12"/>
  <c r="T47" i="12"/>
  <c r="R47" i="12"/>
  <c r="Q47" i="12"/>
  <c r="T46" i="12"/>
  <c r="R46" i="12"/>
  <c r="T35" i="12"/>
  <c r="R35" i="12"/>
  <c r="Q35" i="12"/>
  <c r="T34" i="12"/>
  <c r="R34" i="12"/>
  <c r="T18" i="12"/>
  <c r="R18" i="12"/>
  <c r="Q18" i="12"/>
  <c r="T17" i="12"/>
  <c r="R17" i="12"/>
  <c r="T6" i="12"/>
  <c r="BO156" i="8"/>
  <c r="BP156" i="8"/>
  <c r="BR156" i="8"/>
  <c r="E151" i="12"/>
  <c r="BO120" i="8"/>
  <c r="BP120" i="8"/>
  <c r="BR120" i="8"/>
  <c r="BO111" i="8"/>
  <c r="BP111" i="8"/>
  <c r="BR111" i="8"/>
  <c r="C106" i="12"/>
  <c r="E94" i="12"/>
  <c r="E46" i="12"/>
  <c r="BP58" i="8"/>
  <c r="BR58" i="8"/>
  <c r="BO59" i="8"/>
  <c r="BP59" i="8"/>
  <c r="BR59" i="8"/>
  <c r="BO60" i="8"/>
  <c r="BP60" i="8"/>
  <c r="BR60" i="8"/>
  <c r="BO61" i="8"/>
  <c r="BP61" i="8"/>
  <c r="BR61" i="8"/>
  <c r="BO62" i="8"/>
  <c r="BP62" i="8"/>
  <c r="BR62" i="8"/>
  <c r="BO63" i="8"/>
  <c r="BP63" i="8"/>
  <c r="BR63" i="8"/>
  <c r="BO67" i="8"/>
  <c r="BP67" i="8"/>
  <c r="BR67" i="8"/>
  <c r="BO68" i="8"/>
  <c r="BP68" i="8"/>
  <c r="BR68" i="8"/>
  <c r="BO36" i="8"/>
  <c r="BP36" i="8"/>
  <c r="BR36" i="8"/>
  <c r="E17" i="12"/>
  <c r="BR2" i="8"/>
  <c r="E158" i="12"/>
  <c r="C144" i="12"/>
  <c r="E137" i="12"/>
  <c r="C130" i="12"/>
  <c r="C123" i="12"/>
  <c r="E70" i="12"/>
  <c r="G5" i="12"/>
  <c r="E5" i="12"/>
  <c r="C34" i="12"/>
  <c r="C6" i="12"/>
  <c r="B60" i="12"/>
  <c r="B20" i="12"/>
  <c r="B62" i="12"/>
  <c r="B63" i="12"/>
  <c r="B24" i="12"/>
  <c r="B21" i="12"/>
  <c r="B95" i="12"/>
  <c r="E180" i="12"/>
  <c r="B181" i="12"/>
  <c r="B18" i="12"/>
  <c r="B107" i="12"/>
  <c r="E18" i="12"/>
  <c r="E159" i="12"/>
  <c r="B124" i="12"/>
  <c r="B138" i="12"/>
  <c r="B152" i="12"/>
  <c r="E19" i="12"/>
  <c r="B83" i="12"/>
  <c r="B19" i="12"/>
  <c r="E47" i="12"/>
  <c r="B61" i="12"/>
  <c r="E63" i="12"/>
  <c r="E21" i="12"/>
  <c r="B145" i="12"/>
  <c r="E181" i="12"/>
  <c r="E123" i="12"/>
  <c r="B159" i="12"/>
  <c r="Q6" i="12"/>
  <c r="B59" i="12"/>
  <c r="E106" i="12"/>
  <c r="C107" i="12"/>
  <c r="T2" i="12"/>
  <c r="E138" i="12"/>
  <c r="E24" i="12"/>
  <c r="C17" i="12"/>
  <c r="C46" i="12"/>
  <c r="C145" i="12"/>
  <c r="B94" i="12"/>
  <c r="C5" i="12"/>
  <c r="B35" i="12"/>
  <c r="E144" i="12"/>
  <c r="C151" i="12"/>
  <c r="B36" i="12"/>
  <c r="E60" i="12"/>
  <c r="B131" i="12"/>
  <c r="C62" i="12"/>
  <c r="B130" i="12"/>
  <c r="C36" i="12"/>
  <c r="C83" i="12"/>
  <c r="B17" i="12"/>
  <c r="B47" i="12"/>
  <c r="B123" i="12"/>
  <c r="B151" i="12"/>
  <c r="E130" i="12"/>
  <c r="B58" i="12"/>
  <c r="E20" i="12"/>
  <c r="E59" i="12"/>
  <c r="C61" i="12"/>
  <c r="C124" i="12"/>
  <c r="C152" i="12"/>
  <c r="B34" i="12"/>
  <c r="B70" i="12"/>
  <c r="B158" i="12"/>
  <c r="E35" i="12"/>
  <c r="C94" i="12"/>
  <c r="B137" i="12"/>
  <c r="C70" i="12"/>
  <c r="C95" i="12"/>
  <c r="C131" i="12"/>
  <c r="C158" i="12"/>
  <c r="B82" i="12"/>
  <c r="B180" i="12"/>
  <c r="C137" i="12"/>
  <c r="B106" i="12"/>
  <c r="B144" i="12"/>
  <c r="R70" i="12"/>
  <c r="R180" i="12"/>
  <c r="R5" i="12"/>
  <c r="B6" i="12"/>
  <c r="R94" i="12"/>
  <c r="R144" i="12"/>
  <c r="R82" i="12"/>
  <c r="R58" i="12"/>
  <c r="BR5" i="8"/>
  <c r="E34" i="12"/>
  <c r="C58" i="12"/>
  <c r="C180" i="12"/>
  <c r="C2" i="12"/>
  <c r="B2" i="12"/>
  <c r="B5" i="12"/>
  <c r="BR188" i="8"/>
  <c r="BR189" i="8"/>
  <c r="BR190" i="8"/>
  <c r="BR191" i="8"/>
  <c r="BR187" i="8"/>
  <c r="BR181" i="8"/>
  <c r="BR182" i="8"/>
  <c r="BR183" i="8"/>
  <c r="BR185" i="8"/>
  <c r="BR180" i="8"/>
  <c r="BR152" i="8"/>
  <c r="BR151" i="8"/>
  <c r="BR149" i="8"/>
  <c r="BR144" i="8"/>
  <c r="BR142" i="8"/>
  <c r="BR137" i="8"/>
  <c r="BR135" i="8"/>
  <c r="BR130" i="8"/>
  <c r="BR128" i="8"/>
  <c r="BR123" i="8"/>
  <c r="BR107" i="8"/>
  <c r="BR108" i="8"/>
  <c r="BR109" i="8"/>
  <c r="BR110" i="8"/>
  <c r="BR112" i="8"/>
  <c r="BR113" i="8"/>
  <c r="BR121" i="8"/>
  <c r="BR106" i="8"/>
  <c r="BR95" i="8"/>
  <c r="BR103" i="8"/>
  <c r="BR104" i="8"/>
  <c r="BR94" i="8"/>
  <c r="BR83" i="8"/>
  <c r="BR84" i="8"/>
  <c r="BR92" i="8"/>
  <c r="BR82" i="8"/>
  <c r="BR71" i="8"/>
  <c r="BR70" i="8"/>
  <c r="BR47" i="8"/>
  <c r="BR56" i="8"/>
  <c r="BR46" i="8"/>
  <c r="BR35" i="8"/>
  <c r="BR44" i="8"/>
  <c r="BR34" i="8"/>
  <c r="BR18" i="8"/>
  <c r="BR19" i="8"/>
  <c r="BR20" i="8"/>
  <c r="BR21" i="8"/>
  <c r="BR28" i="8"/>
  <c r="BR29" i="8"/>
  <c r="BR30" i="8"/>
  <c r="BR31" i="8"/>
  <c r="BR32" i="8"/>
  <c r="BR17" i="8"/>
  <c r="BR6" i="8"/>
  <c r="BR15" i="8"/>
  <c r="BP191" i="8"/>
  <c r="BO191" i="8"/>
  <c r="BP190" i="8"/>
  <c r="BO190" i="8"/>
  <c r="BP189" i="8"/>
  <c r="BO189" i="8"/>
  <c r="BP188" i="8"/>
  <c r="BO188" i="8"/>
  <c r="BP187" i="8"/>
  <c r="BP185" i="8"/>
  <c r="BO185" i="8"/>
  <c r="BP183" i="8"/>
  <c r="BO183" i="8"/>
  <c r="BP182" i="8"/>
  <c r="BO182" i="8"/>
  <c r="BP181" i="8"/>
  <c r="BO181" i="8"/>
  <c r="BP180" i="8"/>
  <c r="BP152" i="8"/>
  <c r="BO152" i="8"/>
  <c r="BP151" i="8"/>
  <c r="BP17" i="8"/>
  <c r="BP34" i="8"/>
  <c r="BP46" i="8"/>
  <c r="BP70" i="8"/>
  <c r="BP82" i="8"/>
  <c r="BP94" i="8"/>
  <c r="BP106" i="8"/>
  <c r="BP123" i="8"/>
  <c r="BP130" i="8"/>
  <c r="BP137" i="8"/>
  <c r="BP149" i="8"/>
  <c r="BO149" i="8"/>
  <c r="BP144" i="8"/>
  <c r="BP142" i="8"/>
  <c r="BO142" i="8"/>
  <c r="BP135" i="8"/>
  <c r="BO135" i="8"/>
  <c r="BP128" i="8"/>
  <c r="BO128" i="8"/>
  <c r="BP121" i="8"/>
  <c r="BO121" i="8"/>
  <c r="BP113" i="8"/>
  <c r="BO113" i="8"/>
  <c r="BP112" i="8"/>
  <c r="BO112" i="8"/>
  <c r="BP110" i="8"/>
  <c r="BO110" i="8"/>
  <c r="BP109" i="8"/>
  <c r="BO109" i="8"/>
  <c r="BP108" i="8"/>
  <c r="BO108" i="8"/>
  <c r="BP107" i="8"/>
  <c r="BP104" i="8"/>
  <c r="BO104" i="8"/>
  <c r="BP103" i="8"/>
  <c r="BO103" i="8"/>
  <c r="BP95" i="8"/>
  <c r="BO95" i="8"/>
  <c r="BP92" i="8"/>
  <c r="BO92" i="8"/>
  <c r="BP84" i="8"/>
  <c r="BO84" i="8"/>
  <c r="BP83" i="8"/>
  <c r="BO83" i="8"/>
  <c r="BP71" i="8"/>
  <c r="BO71" i="8"/>
  <c r="BP56" i="8"/>
  <c r="BO56" i="8"/>
  <c r="BP47" i="8"/>
  <c r="BO47" i="8"/>
  <c r="BP44" i="8"/>
  <c r="BO44" i="8"/>
  <c r="BP35" i="8"/>
  <c r="BO35" i="8"/>
  <c r="BO18" i="8"/>
  <c r="BP18" i="8"/>
  <c r="BO19" i="8"/>
  <c r="BP19" i="8"/>
  <c r="BO20" i="8"/>
  <c r="BP20" i="8"/>
  <c r="BP21" i="8"/>
  <c r="BO28" i="8"/>
  <c r="BP28" i="8"/>
  <c r="BO29" i="8"/>
  <c r="BP29" i="8"/>
  <c r="BO30" i="8"/>
  <c r="BP30" i="8"/>
  <c r="BO31" i="8"/>
  <c r="BP31" i="8"/>
  <c r="BO32" i="8"/>
  <c r="BP32" i="8"/>
  <c r="BO6" i="8"/>
  <c r="BP6" i="8"/>
  <c r="BO15" i="8"/>
  <c r="BP15" i="8"/>
  <c r="BP5" i="8"/>
  <c r="BO171" i="8"/>
  <c r="BP171" i="8"/>
  <c r="BP165" i="8"/>
  <c r="BO167" i="8"/>
  <c r="BO166" i="8"/>
  <c r="BP168" i="8"/>
  <c r="BO170" i="8"/>
  <c r="BP166" i="8"/>
  <c r="BP167" i="8"/>
  <c r="BO168" i="8"/>
  <c r="BP170" i="8"/>
  <c r="D2" i="12" l="1"/>
  <c r="C82" i="12"/>
  <c r="E205" i="12"/>
</calcChain>
</file>

<file path=xl/sharedStrings.xml><?xml version="1.0" encoding="utf-8"?>
<sst xmlns="http://schemas.openxmlformats.org/spreadsheetml/2006/main" count="498" uniqueCount="280">
  <si>
    <t xml:space="preserve">Priority </t>
  </si>
  <si>
    <t>Progress</t>
  </si>
  <si>
    <t>Poor</t>
  </si>
  <si>
    <t>Ok</t>
  </si>
  <si>
    <t>Good</t>
  </si>
  <si>
    <t>Excellent</t>
  </si>
  <si>
    <t>Strategy and Planning</t>
  </si>
  <si>
    <t>Formal Authority</t>
  </si>
  <si>
    <t>Obectives</t>
  </si>
  <si>
    <t>J</t>
  </si>
  <si>
    <t>F</t>
  </si>
  <si>
    <t>M</t>
  </si>
  <si>
    <t>A</t>
  </si>
  <si>
    <t>S</t>
  </si>
  <si>
    <t>O</t>
  </si>
  <si>
    <t>N</t>
  </si>
  <si>
    <t>D</t>
  </si>
  <si>
    <t>PROGRESS</t>
  </si>
  <si>
    <t>Action</t>
  </si>
  <si>
    <t>Priority</t>
  </si>
  <si>
    <t>Timelines for Action</t>
  </si>
  <si>
    <t>PROGRESS AVERAGE</t>
  </si>
  <si>
    <t>PRIORITY</t>
  </si>
  <si>
    <t>STRATEGY AND PLANNING</t>
  </si>
  <si>
    <t>High</t>
  </si>
  <si>
    <t>&gt;&gt;</t>
  </si>
  <si>
    <t>&gt;</t>
  </si>
  <si>
    <t>*</t>
  </si>
  <si>
    <t>C</t>
  </si>
  <si>
    <t>Strategic plan</t>
  </si>
  <si>
    <t>COMPETITION STRUCTURE</t>
  </si>
  <si>
    <t>Are there National competitions?</t>
  </si>
  <si>
    <t>Med</t>
  </si>
  <si>
    <t>Are all event discplines offered?</t>
  </si>
  <si>
    <t>Are all age groups offerd?</t>
  </si>
  <si>
    <t>Regional</t>
  </si>
  <si>
    <t>Attending international competitions</t>
  </si>
  <si>
    <t>2.11</t>
  </si>
  <si>
    <t>FACILITIES</t>
  </si>
  <si>
    <t>Is Sports equipment available?</t>
  </si>
  <si>
    <t>Do you have access to material?</t>
  </si>
  <si>
    <t>Is HR support there?</t>
  </si>
  <si>
    <t>HOW IS TRAINING MANAGED?</t>
  </si>
  <si>
    <t>Centralized</t>
  </si>
  <si>
    <t>Group training</t>
  </si>
  <si>
    <t>Club training</t>
  </si>
  <si>
    <t>School team training</t>
  </si>
  <si>
    <t>One on one (private)</t>
  </si>
  <si>
    <t>Individualized</t>
  </si>
  <si>
    <t>Sponsorships</t>
  </si>
  <si>
    <t>Financing</t>
  </si>
  <si>
    <t>SPORTS SCIENCE SUPPORT</t>
  </si>
  <si>
    <t>Medical</t>
  </si>
  <si>
    <t>Physical therapy</t>
  </si>
  <si>
    <t>Biomechanics</t>
  </si>
  <si>
    <t>Movement analysis</t>
  </si>
  <si>
    <t>PerformanceFunnels / data analysis</t>
  </si>
  <si>
    <t>DNA profiling</t>
  </si>
  <si>
    <t>Recovery</t>
  </si>
  <si>
    <t>TALENT PROMOTION</t>
  </si>
  <si>
    <t xml:space="preserve">How is Talent promotion/support </t>
  </si>
  <si>
    <t>How is Talent retention</t>
  </si>
  <si>
    <t>Is progress and development of talent monitored</t>
  </si>
  <si>
    <t>Carding system-is Talent carded</t>
  </si>
  <si>
    <t>Are Carding standards/criteria in place</t>
  </si>
  <si>
    <t xml:space="preserve">TALENT RECRUITMENT </t>
  </si>
  <si>
    <t>Cooperation with schools</t>
  </si>
  <si>
    <t>Governmental schools</t>
  </si>
  <si>
    <t>Cooperation with clubs</t>
  </si>
  <si>
    <t>Cooperation with community</t>
  </si>
  <si>
    <t>TECHNICAL OFFICIALS SITUATION</t>
  </si>
  <si>
    <t>Level of certification: NTO, ATO, ITO</t>
  </si>
  <si>
    <t>Active officiating</t>
  </si>
  <si>
    <t>Upskilling, educating</t>
  </si>
  <si>
    <t>CONTINUOUS PROFESSIONAL DEVELOPMENT</t>
  </si>
  <si>
    <t>Community</t>
  </si>
  <si>
    <t>Knowledge in sport science</t>
  </si>
  <si>
    <t>Low</t>
  </si>
  <si>
    <t>Employed</t>
  </si>
  <si>
    <t>Currently not coaching</t>
  </si>
  <si>
    <t>Mentoring</t>
  </si>
  <si>
    <t>Level of Expertise (National, International, Regional)</t>
  </si>
  <si>
    <t>PE Teachers Training</t>
  </si>
  <si>
    <t>Exchange with other coaches</t>
  </si>
  <si>
    <t>ATHLETES: NUMBERS, SUPPORT, T&amp;F, ROAD</t>
  </si>
  <si>
    <t>Gender, age group, category</t>
  </si>
  <si>
    <t>Long term development plan</t>
  </si>
  <si>
    <t>Competent coaching</t>
  </si>
  <si>
    <t>PRO/VOL, FL/PRT-TIME/FREELANCE</t>
  </si>
  <si>
    <t>11.1</t>
  </si>
  <si>
    <t>Professional</t>
  </si>
  <si>
    <t>Volunteer coach</t>
  </si>
  <si>
    <t>Part-time coaching</t>
  </si>
  <si>
    <t>Freelance</t>
  </si>
  <si>
    <t>Teacher/school coach</t>
  </si>
  <si>
    <t>MANAGEMENT AND ADMINISTRATION</t>
  </si>
  <si>
    <t>12.1</t>
  </si>
  <si>
    <t>Management and Administration</t>
  </si>
  <si>
    <t>12.2</t>
  </si>
  <si>
    <t>Support</t>
  </si>
  <si>
    <t>12.3</t>
  </si>
  <si>
    <t>Assistance</t>
  </si>
  <si>
    <t>12.4</t>
  </si>
  <si>
    <t>Communication</t>
  </si>
  <si>
    <t>12.5</t>
  </si>
  <si>
    <t>Work constellation</t>
  </si>
  <si>
    <t>13.1</t>
  </si>
  <si>
    <t>13.2</t>
  </si>
  <si>
    <t>13.3</t>
  </si>
  <si>
    <t>Benefits</t>
  </si>
  <si>
    <t>13.4</t>
  </si>
  <si>
    <t>Renumeration</t>
  </si>
  <si>
    <t>13.5</t>
  </si>
  <si>
    <t>14.1</t>
  </si>
  <si>
    <t>Out of competition testing</t>
  </si>
  <si>
    <t>14.2</t>
  </si>
  <si>
    <t>14.3</t>
  </si>
  <si>
    <t>Anti-doping education</t>
  </si>
  <si>
    <t>14.4</t>
  </si>
  <si>
    <t>14.5</t>
  </si>
  <si>
    <t>ATHLETES REWARD SYSTEM</t>
  </si>
  <si>
    <t>15.1</t>
  </si>
  <si>
    <t>Is a credible Athlete rewards system in place</t>
  </si>
  <si>
    <t>15.2</t>
  </si>
  <si>
    <t>Dual career pathway</t>
  </si>
  <si>
    <t>15.3</t>
  </si>
  <si>
    <t>Contract/agreement in place</t>
  </si>
  <si>
    <t>15.4</t>
  </si>
  <si>
    <t>Mentor</t>
  </si>
  <si>
    <t>15.5</t>
  </si>
  <si>
    <t>Post career plans</t>
  </si>
  <si>
    <t>BACKGROUND</t>
  </si>
  <si>
    <t>16.1</t>
  </si>
  <si>
    <t>16.2</t>
  </si>
  <si>
    <t>Local coaches certificate</t>
  </si>
  <si>
    <t>16.3</t>
  </si>
  <si>
    <t>Degree in sports</t>
  </si>
  <si>
    <t>16.4</t>
  </si>
  <si>
    <t>Coaching diploma</t>
  </si>
  <si>
    <t>16.5</t>
  </si>
  <si>
    <t>16.6</t>
  </si>
  <si>
    <t>17.1</t>
  </si>
  <si>
    <t>17.2</t>
  </si>
  <si>
    <t>17.3</t>
  </si>
  <si>
    <t>17.4</t>
  </si>
  <si>
    <t>17.5</t>
  </si>
  <si>
    <t>B</t>
  </si>
  <si>
    <t>FORMAL AUTHORITY</t>
  </si>
  <si>
    <t>Informal communication</t>
  </si>
  <si>
    <t>Ad-hoc decision process</t>
  </si>
  <si>
    <t>Regulated flows</t>
  </si>
  <si>
    <t>OBJECTIVES</t>
  </si>
  <si>
    <t>Budget</t>
  </si>
  <si>
    <t>Programs</t>
  </si>
  <si>
    <t>Operating specifications</t>
  </si>
  <si>
    <t>CHALLENGES</t>
  </si>
  <si>
    <t>Is a succession plan in place</t>
  </si>
  <si>
    <t>Is a retirement pathway in place</t>
  </si>
  <si>
    <t>E</t>
  </si>
  <si>
    <t>PROGRAM ANALYSIS</t>
  </si>
  <si>
    <t>Global Sports Management</t>
  </si>
  <si>
    <t>TRAINING MANAGEMENT</t>
  </si>
  <si>
    <t>SPORTS SCIENCE</t>
  </si>
  <si>
    <t>TALENT RECRUITMENT</t>
  </si>
  <si>
    <t>TECHNICAL OFFICIALS</t>
  </si>
  <si>
    <t>COACHES DEVELOPMENT</t>
  </si>
  <si>
    <t>FINANCIES</t>
  </si>
  <si>
    <t>ANTI-DOPING</t>
  </si>
  <si>
    <t>- Select -</t>
  </si>
  <si>
    <t>Certification</t>
  </si>
  <si>
    <t>Club</t>
  </si>
  <si>
    <t>Events</t>
  </si>
  <si>
    <t>Federation</t>
  </si>
  <si>
    <t>Part-Time</t>
  </si>
  <si>
    <t>National</t>
  </si>
  <si>
    <t>Full-Time</t>
  </si>
  <si>
    <t>Project Based</t>
  </si>
  <si>
    <t>Volunteer</t>
  </si>
  <si>
    <t>School</t>
  </si>
  <si>
    <t>PE Teacher</t>
  </si>
  <si>
    <t>Private</t>
  </si>
  <si>
    <t>Civil Service Unit</t>
  </si>
  <si>
    <t>additional questions:</t>
  </si>
  <si>
    <t>How long have you been a coach?</t>
  </si>
  <si>
    <t>A better education on how the business world works so I can attract better sponsorship deals</t>
  </si>
  <si>
    <t>DO NOT DLETE THIS SHEET</t>
  </si>
  <si>
    <t>Does not exist/not working</t>
  </si>
  <si>
    <t>Do you have suffucient Sports facilities?</t>
  </si>
  <si>
    <t xml:space="preserve">HR support and assistance </t>
  </si>
  <si>
    <t>Knowledge on banned substances</t>
  </si>
  <si>
    <t>Ethics in general</t>
  </si>
  <si>
    <t>high</t>
  </si>
  <si>
    <t>medium</t>
  </si>
  <si>
    <t>low</t>
  </si>
  <si>
    <t>1 the poorest or not existent</t>
  </si>
  <si>
    <t>to</t>
  </si>
  <si>
    <t>5 all working, excellent</t>
  </si>
  <si>
    <t>Is local competition a problem?</t>
  </si>
  <si>
    <t>How/Is the access to facilities a prblem?</t>
  </si>
  <si>
    <t>Do you face challenges with facilities in general?</t>
  </si>
  <si>
    <t>Imporance of upskilling, educating yourself</t>
  </si>
  <si>
    <t>Are you facing challenges organizing Training camps?</t>
  </si>
  <si>
    <t xml:space="preserve">HOW IS ABOUT WITH FINANCE </t>
  </si>
  <si>
    <t>Finances in general</t>
  </si>
  <si>
    <t>Award schemes</t>
  </si>
  <si>
    <t>HOW IS THE ANTI-DOPING matter handeled?</t>
  </si>
  <si>
    <t>Do you have a GOVERNING BODY'S certificate</t>
  </si>
  <si>
    <t>CHALLENGES - FUTURE</t>
  </si>
  <si>
    <t>Which sport do you coach?</t>
  </si>
  <si>
    <t>High Performance</t>
  </si>
  <si>
    <t>Local</t>
  </si>
  <si>
    <t>Athletics</t>
  </si>
  <si>
    <t>Swimming</t>
  </si>
  <si>
    <t>Handball</t>
  </si>
  <si>
    <t>Soccer</t>
  </si>
  <si>
    <t>Canoe</t>
  </si>
  <si>
    <t>Nordic Ski</t>
  </si>
  <si>
    <t>Shooting</t>
  </si>
  <si>
    <t>Basketball</t>
  </si>
  <si>
    <t>Judo</t>
  </si>
  <si>
    <t>Fencing</t>
  </si>
  <si>
    <t>Gymnastics</t>
  </si>
  <si>
    <t>Cycling</t>
  </si>
  <si>
    <t>Hockey</t>
  </si>
  <si>
    <t>Volleyball</t>
  </si>
  <si>
    <t>Rowing</t>
  </si>
  <si>
    <t>Table tennis</t>
  </si>
  <si>
    <t>Water ball</t>
  </si>
  <si>
    <t>Wrestling</t>
  </si>
  <si>
    <t>Ice skating</t>
  </si>
  <si>
    <t>Horse riding</t>
  </si>
  <si>
    <t>Tennis</t>
  </si>
  <si>
    <t>Sailing</t>
  </si>
  <si>
    <t>Water jumping</t>
  </si>
  <si>
    <t>Baithlon</t>
  </si>
  <si>
    <t>Bob run</t>
  </si>
  <si>
    <t>Boxing</t>
  </si>
  <si>
    <t>Synchron swimming</t>
  </si>
  <si>
    <t>Badminton</t>
  </si>
  <si>
    <t>Ice hockey</t>
  </si>
  <si>
    <t>Figure skating</t>
  </si>
  <si>
    <t>Taekwondo</t>
  </si>
  <si>
    <t>Modern pentatthlon</t>
  </si>
  <si>
    <t>Thythmic gymnastics</t>
  </si>
  <si>
    <t>Triathlon</t>
  </si>
  <si>
    <t>Ski alpin</t>
  </si>
  <si>
    <t>Baseball</t>
  </si>
  <si>
    <t>Bobsport</t>
  </si>
  <si>
    <t>Freestyle skiing</t>
  </si>
  <si>
    <t>Archery</t>
  </si>
  <si>
    <t>Trampolining</t>
  </si>
  <si>
    <t>Snowboard</t>
  </si>
  <si>
    <t>Sofball</t>
  </si>
  <si>
    <t>Curling</t>
  </si>
  <si>
    <t>On which level are you currently coaching?</t>
  </si>
  <si>
    <t>Excellence On Track</t>
  </si>
  <si>
    <t>FACILITIES (CURRENT SITUATION AS A COACH)</t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</si>
  <si>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What is considered to be bad ok good</t>
    </r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</si>
  <si>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The progress bars will calculate the areas where you are currently tracking.</t>
    </r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</si>
  <si>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For each box that you rate, the priority reflects either the importance you believe it has, or it rates the existing current status quo.</t>
    </r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</si>
  <si>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Our goal is to help YOU improve the structrue in your own environment to allow you to coach better and more successful.</t>
    </r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</si>
  <si>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Your goal as a coach is to help us find and determine the pain points and the "questionnaire heading" are "how to's" or "how are" the sitution in your environment.</t>
    </r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</si>
  <si>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The outcome of the questionnaire will reflect the situation in your country, area, invironment.</t>
    </r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</si>
  <si>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You will need 10/15 minutes to fill out this questionnaire. The priority is how you view the topics and their order of importance.</t>
    </r>
  </si>
  <si>
    <r>
      <rPr>
        <sz val="14"/>
        <color theme="5"/>
        <rFont val="Avenir Book"/>
        <family val="2"/>
      </rPr>
      <t>►</t>
    </r>
    <r>
      <rPr>
        <sz val="14"/>
        <color theme="1"/>
        <rFont val="Avenir Book"/>
        <family val="2"/>
      </rPr>
      <t xml:space="preserve"> This questionnaire will help us identify your priorities to be able to assist and support you to deliver a higher level of coaching.</t>
    </r>
  </si>
  <si>
    <r>
      <rPr>
        <sz val="14"/>
        <color theme="5"/>
        <rFont val="Avenir Book"/>
        <family val="2"/>
      </rPr>
      <t>►</t>
    </r>
    <r>
      <rPr>
        <sz val="14"/>
        <color theme="1"/>
        <rFont val="Avenir Book"/>
        <family val="2"/>
      </rPr>
      <t xml:space="preserve"> Coaches and the role of coaching are misunderstood, poorly represented and inadequately rewarded.</t>
    </r>
  </si>
  <si>
    <t>COACHING QUESTIONNAIRE</t>
  </si>
  <si>
    <t>ADDITIONAL</t>
  </si>
  <si>
    <t>-</t>
  </si>
  <si>
    <t>Is getting into international competitions a challenge</t>
  </si>
  <si>
    <t>Is an exit strategy existing</t>
  </si>
  <si>
    <t>Are you coaching in athletics</t>
  </si>
  <si>
    <t>Attend Conferences</t>
  </si>
  <si>
    <t>Is the Professional development of importance to you?</t>
  </si>
  <si>
    <r>
      <rPr>
        <sz val="14"/>
        <color theme="5"/>
        <rFont val="Avenir Book"/>
        <family val="2"/>
      </rPr>
      <t>►</t>
    </r>
    <r>
      <rPr>
        <sz val="14"/>
        <rFont val="Avenir Book"/>
        <family val="2"/>
      </rPr>
      <t xml:space="preserve"> The boxes that are highlighted in grey are dropdown list. Click on it and choose what describes your situation, profile, etc best.</t>
    </r>
  </si>
  <si>
    <t>ver: 1.1</t>
  </si>
  <si>
    <t>WORK/LIFE BALANCE</t>
  </si>
  <si>
    <t>Importance of work/life balance?</t>
  </si>
  <si>
    <t>Management of the work/life balance?</t>
  </si>
  <si>
    <r>
      <t xml:space="preserve">scale of 5 rating refelcts </t>
    </r>
    <r>
      <rPr>
        <b/>
        <sz val="12"/>
        <rFont val="Avenir Book"/>
        <family val="2"/>
      </rPr>
      <t>YOUR</t>
    </r>
    <r>
      <rPr>
        <sz val="12"/>
        <rFont val="Avenir Book"/>
        <family val="2"/>
      </rPr>
      <t xml:space="preserve"> current situation and how YOU feel is lacking to coach quality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</si>
</sst>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0.0"/>
  </numFmts>
  <fonts count="72" x14ac:knownFonts="1"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221E1F"/>
      <name val="Calibri"/>
      <family val="2"/>
      <scheme val="minor"/>
    </font>
    <font>
      <sz val="10"/>
      <color rgb="FF221E1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10"/>
      <color theme="1"/>
      <name val="Wingdings"/>
      <charset val="2"/>
    </font>
    <font>
      <sz val="10"/>
      <color rgb="FFFF7E79"/>
      <name val="Wingdings"/>
      <charset val="2"/>
    </font>
    <font>
      <b/>
      <sz val="10"/>
      <color theme="0"/>
      <name val="Calibri"/>
      <family val="2"/>
      <scheme val="minor"/>
    </font>
    <font>
      <b/>
      <sz val="10"/>
      <color rgb="FF30314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30314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rgb="FFFF7E79"/>
      <name val="Wingdings"/>
      <charset val="2"/>
    </font>
    <font>
      <i/>
      <sz val="8"/>
      <color theme="1" tint="0.34998626667073579"/>
      <name val="Calibri"/>
      <family val="2"/>
      <scheme val="minor"/>
    </font>
    <font>
      <sz val="8"/>
      <color theme="1"/>
      <name val="Wingdings"/>
      <charset val="2"/>
    </font>
    <font>
      <b/>
      <sz val="10"/>
      <color rgb="FFF62434"/>
      <name val="Calibri"/>
      <family val="2"/>
      <scheme val="minor"/>
    </font>
    <font>
      <b/>
      <i/>
      <sz val="18"/>
      <color rgb="FF30314F"/>
      <name val="Calibri"/>
      <family val="2"/>
      <scheme val="minor"/>
    </font>
    <font>
      <sz val="10"/>
      <color rgb="FF30314F"/>
      <name val="Wingdings"/>
      <charset val="2"/>
    </font>
    <font>
      <sz val="8"/>
      <color rgb="FF30314F"/>
      <name val="Wingdings"/>
      <charset val="2"/>
    </font>
    <font>
      <sz val="10"/>
      <color rgb="FF30314F"/>
      <name val="Calibri"/>
      <family val="2"/>
      <scheme val="minor"/>
    </font>
    <font>
      <sz val="9"/>
      <color rgb="FF30314F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0" tint="-0.499984740745262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F8893D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rgb="FFF8893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A6A6A6"/>
      <name val="Calibri"/>
      <family val="2"/>
      <scheme val="minor"/>
    </font>
    <font>
      <sz val="9"/>
      <color rgb="FFA6A6A6"/>
      <name val="Calibri"/>
      <family val="2"/>
      <scheme val="minor"/>
    </font>
    <font>
      <sz val="8"/>
      <color rgb="FFA6A6A6"/>
      <name val="Calibri"/>
      <family val="2"/>
      <scheme val="minor"/>
    </font>
    <font>
      <sz val="8"/>
      <color rgb="FFA6A6A6"/>
      <name val="Arial"/>
      <family val="2"/>
    </font>
    <font>
      <b/>
      <i/>
      <sz val="18"/>
      <color rgb="FFF8893D"/>
      <name val="Calibri"/>
      <family val="2"/>
      <scheme val="minor"/>
    </font>
    <font>
      <b/>
      <sz val="72"/>
      <color rgb="FFC00000"/>
      <name val="Arial"/>
      <family val="2"/>
    </font>
    <font>
      <sz val="10"/>
      <name val="Avenir Book"/>
      <family val="2"/>
    </font>
    <font>
      <sz val="10"/>
      <color rgb="FF241C15"/>
      <name val="Avenir Book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48"/>
      <name val="Calibri"/>
      <family val="2"/>
      <scheme val="minor"/>
    </font>
    <font>
      <sz val="20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8"/>
      <color theme="0" tint="-0.1499984740745262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4"/>
      <color theme="1"/>
      <name val="Avenir Book"/>
      <family val="2"/>
    </font>
    <font>
      <sz val="14"/>
      <name val="Avenir Book"/>
      <family val="2"/>
    </font>
    <font>
      <b/>
      <sz val="20"/>
      <color rgb="FFFF0000"/>
      <name val="Avenir Book"/>
      <family val="2"/>
    </font>
    <font>
      <b/>
      <sz val="20"/>
      <color theme="7"/>
      <name val="Avenir Book"/>
      <family val="2"/>
    </font>
    <font>
      <b/>
      <sz val="20"/>
      <color theme="9"/>
      <name val="Avenir Book"/>
      <family val="2"/>
    </font>
    <font>
      <b/>
      <sz val="16"/>
      <name val="Avenir Book"/>
      <family val="2"/>
    </font>
    <font>
      <b/>
      <i/>
      <sz val="12"/>
      <color rgb="FF30314F"/>
      <name val="Calibri"/>
      <family val="2"/>
      <scheme val="minor"/>
    </font>
    <font>
      <sz val="14"/>
      <color theme="5"/>
      <name val="Avenir Book"/>
      <family val="2"/>
    </font>
    <font>
      <b/>
      <sz val="14"/>
      <color theme="0"/>
      <name val="Avenir Heavy"/>
      <family val="2"/>
    </font>
    <font>
      <b/>
      <sz val="48"/>
      <color theme="0"/>
      <name val="Calibri"/>
      <family val="2"/>
      <scheme val="minor"/>
    </font>
    <font>
      <sz val="9"/>
      <color rgb="FFFF0000"/>
      <name val="Avenir Book"/>
      <family val="2"/>
    </font>
    <font>
      <sz val="12"/>
      <name val="Avenir Book"/>
      <family val="2"/>
    </font>
    <font>
      <b/>
      <sz val="12"/>
      <name val="Avenir Book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B94FF"/>
        <bgColor indexed="64"/>
      </patternFill>
    </fill>
    <fill>
      <patternFill patternType="solid">
        <fgColor rgb="FFBB94FF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8893D"/>
        <bgColor indexed="64"/>
      </patternFill>
    </fill>
    <fill>
      <patternFill patternType="solid">
        <fgColor rgb="FFEDD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A6A6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59E26"/>
        <bgColor rgb="FF000000"/>
      </patternFill>
    </fill>
    <fill>
      <patternFill patternType="solid">
        <fgColor rgb="FFF59E26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404040"/>
        <bgColor indexed="64"/>
      </patternFill>
    </fill>
    <fill>
      <patternFill patternType="solid">
        <fgColor rgb="FFF69E26"/>
        <bgColor indexed="64"/>
      </patternFill>
    </fill>
    <fill>
      <patternFill patternType="solid">
        <fgColor rgb="FFF69E26"/>
        <bgColor rgb="FF000000"/>
      </patternFill>
    </fill>
    <fill>
      <patternFill patternType="solid">
        <fgColor rgb="FFBC93FA"/>
        <bgColor indexed="64"/>
      </patternFill>
    </fill>
    <fill>
      <patternFill patternType="solid">
        <fgColor rgb="FF323232"/>
        <bgColor indexed="64"/>
      </patternFill>
    </fill>
    <fill>
      <patternFill patternType="solid">
        <fgColor rgb="FF00000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rgb="FFF2F2F2"/>
      </top>
      <bottom/>
      <diagonal/>
    </border>
    <border>
      <left/>
      <right/>
      <top/>
      <bottom style="thin">
        <color rgb="FFF2F2F2"/>
      </bottom>
      <diagonal/>
    </border>
    <border>
      <left/>
      <right/>
      <top style="thin">
        <color rgb="FF30314F"/>
      </top>
      <bottom style="thin">
        <color rgb="FF30314F"/>
      </bottom>
      <diagonal/>
    </border>
    <border>
      <left/>
      <right/>
      <top style="thin">
        <color rgb="FFF2F2F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rgb="FF30314F"/>
      </bottom>
      <diagonal/>
    </border>
    <border>
      <left/>
      <right style="medium">
        <color rgb="FF30314F"/>
      </right>
      <top/>
      <bottom/>
      <diagonal/>
    </border>
    <border>
      <left style="medium">
        <color rgb="FF30314F"/>
      </left>
      <right/>
      <top style="medium">
        <color rgb="FF30314F"/>
      </top>
      <bottom/>
      <diagonal/>
    </border>
    <border>
      <left/>
      <right/>
      <top style="medium">
        <color rgb="FF30314F"/>
      </top>
      <bottom/>
      <diagonal/>
    </border>
    <border>
      <left/>
      <right style="medium">
        <color rgb="FF30314F"/>
      </right>
      <top style="medium">
        <color rgb="FF30314F"/>
      </top>
      <bottom/>
      <diagonal/>
    </border>
    <border>
      <left style="medium">
        <color rgb="FF30314F"/>
      </left>
      <right/>
      <top/>
      <bottom style="thin">
        <color rgb="FF30314F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rgb="FF30314F"/>
      </right>
      <top/>
      <bottom style="thin">
        <color rgb="FF30314F"/>
      </bottom>
      <diagonal/>
    </border>
    <border>
      <left/>
      <right/>
      <top/>
      <bottom style="thick">
        <color rgb="FF30314F"/>
      </bottom>
      <diagonal/>
    </border>
    <border>
      <left/>
      <right/>
      <top style="thin">
        <color theme="0" tint="-4.9989318521683403E-2"/>
      </top>
      <bottom style="thick">
        <color rgb="FF30314F"/>
      </bottom>
      <diagonal/>
    </border>
    <border>
      <left/>
      <right style="medium">
        <color rgb="FF30314F"/>
      </right>
      <top/>
      <bottom style="thick">
        <color rgb="FF30314F"/>
      </bottom>
      <diagonal/>
    </border>
    <border>
      <left/>
      <right style="thin">
        <color rgb="FF30314F"/>
      </right>
      <top style="medium">
        <color rgb="FF30314F"/>
      </top>
      <bottom/>
      <diagonal/>
    </border>
    <border>
      <left style="medium">
        <color rgb="FF30314F"/>
      </left>
      <right/>
      <top style="thin">
        <color rgb="FF30314F"/>
      </top>
      <bottom style="thin">
        <color rgb="FF30314F"/>
      </bottom>
      <diagonal/>
    </border>
    <border>
      <left style="medium">
        <color rgb="FF30314F"/>
      </left>
      <right/>
      <top/>
      <bottom/>
      <diagonal/>
    </border>
    <border>
      <left style="medium">
        <color rgb="FF30314F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30314F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30314F"/>
      </left>
      <right/>
      <top style="thin">
        <color theme="0" tint="-4.9989318521683403E-2"/>
      </top>
      <bottom style="thick">
        <color rgb="FF30314F"/>
      </bottom>
      <diagonal/>
    </border>
    <border>
      <left style="medium">
        <color rgb="FF30314F"/>
      </left>
      <right/>
      <top/>
      <bottom style="thick">
        <color rgb="FF30314F"/>
      </bottom>
      <diagonal/>
    </border>
    <border>
      <left/>
      <right/>
      <top style="thick">
        <color rgb="FF30314F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rgb="FF30314F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0" tint="-0.34998626667073579"/>
      </right>
      <top/>
      <bottom style="thin">
        <color theme="0" tint="-4.9989318521683403E-2"/>
      </bottom>
      <diagonal/>
    </border>
    <border>
      <left/>
      <right style="dotted">
        <color theme="0" tint="-0.34998626667073579"/>
      </right>
      <top/>
      <bottom style="thin">
        <color theme="0" tint="-4.9989318521683403E-2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F8893D"/>
      </left>
      <right style="medium">
        <color rgb="FFF8893D"/>
      </right>
      <top/>
      <bottom/>
      <diagonal/>
    </border>
    <border>
      <left/>
      <right style="medium">
        <color rgb="FFF8893D"/>
      </right>
      <top style="medium">
        <color rgb="FF30314F"/>
      </top>
      <bottom/>
      <diagonal/>
    </border>
    <border>
      <left style="medium">
        <color rgb="FFF8893D"/>
      </left>
      <right/>
      <top style="medium">
        <color rgb="FF30314F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5"/>
      </bottom>
      <diagonal/>
    </border>
    <border>
      <left/>
      <right/>
      <top style="thick">
        <color theme="1" tint="0.24994659260841701"/>
      </top>
      <bottom style="thick">
        <color theme="5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5"/>
      </bottom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2" fillId="5" borderId="22" xfId="0" applyFont="1" applyFill="1" applyBorder="1" applyProtection="1"/>
    <xf numFmtId="0" fontId="3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6" borderId="7" xfId="0" applyFont="1" applyFill="1" applyBorder="1" applyProtection="1"/>
    <xf numFmtId="0" fontId="2" fillId="0" borderId="0" xfId="0" applyFont="1" applyProtection="1"/>
    <xf numFmtId="0" fontId="15" fillId="2" borderId="14" xfId="0" applyFont="1" applyFill="1" applyBorder="1" applyProtection="1"/>
    <xf numFmtId="9" fontId="17" fillId="2" borderId="14" xfId="0" applyNumberFormat="1" applyFont="1" applyFill="1" applyBorder="1" applyAlignment="1" applyProtection="1">
      <alignment horizontal="center"/>
    </xf>
    <xf numFmtId="0" fontId="15" fillId="5" borderId="15" xfId="0" applyFont="1" applyFill="1" applyBorder="1" applyProtection="1"/>
    <xf numFmtId="0" fontId="23" fillId="2" borderId="15" xfId="0" applyFont="1" applyFill="1" applyBorder="1" applyProtection="1"/>
    <xf numFmtId="0" fontId="23" fillId="5" borderId="15" xfId="0" applyFont="1" applyFill="1" applyBorder="1" applyProtection="1"/>
    <xf numFmtId="0" fontId="0" fillId="0" borderId="0" xfId="0" applyProtection="1"/>
    <xf numFmtId="0" fontId="22" fillId="0" borderId="0" xfId="0" applyFont="1" applyProtection="1"/>
    <xf numFmtId="49" fontId="8" fillId="0" borderId="5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17" fillId="2" borderId="15" xfId="0" applyNumberFormat="1" applyFont="1" applyFill="1" applyBorder="1" applyAlignment="1" applyProtection="1">
      <alignment horizontal="center"/>
    </xf>
    <xf numFmtId="0" fontId="11" fillId="6" borderId="25" xfId="0" applyFont="1" applyFill="1" applyBorder="1" applyAlignment="1" applyProtection="1">
      <alignment horizontal="center"/>
    </xf>
    <xf numFmtId="49" fontId="1" fillId="6" borderId="18" xfId="0" applyNumberFormat="1" applyFont="1" applyFill="1" applyBorder="1" applyProtection="1"/>
    <xf numFmtId="0" fontId="3" fillId="6" borderId="18" xfId="0" applyFont="1" applyFill="1" applyBorder="1" applyAlignment="1" applyProtection="1">
      <alignment horizontal="center"/>
    </xf>
    <xf numFmtId="0" fontId="2" fillId="6" borderId="17" xfId="0" applyFont="1" applyFill="1" applyBorder="1" applyProtection="1"/>
    <xf numFmtId="0" fontId="2" fillId="6" borderId="19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27" fillId="3" borderId="9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2" fillId="6" borderId="22" xfId="0" applyFont="1" applyFill="1" applyBorder="1" applyProtection="1"/>
    <xf numFmtId="0" fontId="22" fillId="6" borderId="0" xfId="0" applyFont="1" applyFill="1" applyProtection="1"/>
    <xf numFmtId="0" fontId="2" fillId="6" borderId="29" xfId="0" applyFont="1" applyFill="1" applyBorder="1" applyProtection="1"/>
    <xf numFmtId="0" fontId="2" fillId="5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/>
    </xf>
    <xf numFmtId="0" fontId="2" fillId="6" borderId="30" xfId="0" applyFont="1" applyFill="1" applyBorder="1" applyProtection="1"/>
    <xf numFmtId="0" fontId="15" fillId="2" borderId="14" xfId="0" applyFont="1" applyFill="1" applyBorder="1" applyAlignment="1" applyProtection="1"/>
    <xf numFmtId="0" fontId="3" fillId="0" borderId="5" xfId="0" applyFont="1" applyFill="1" applyBorder="1" applyAlignment="1" applyProtection="1">
      <alignment horizontal="left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/>
    </xf>
    <xf numFmtId="0" fontId="2" fillId="6" borderId="26" xfId="0" applyFont="1" applyFill="1" applyBorder="1" applyProtection="1"/>
    <xf numFmtId="0" fontId="11" fillId="6" borderId="18" xfId="0" applyFont="1" applyFill="1" applyBorder="1" applyAlignment="1" applyProtection="1">
      <alignment horizontal="center"/>
    </xf>
    <xf numFmtId="49" fontId="1" fillId="6" borderId="18" xfId="0" applyNumberFormat="1" applyFont="1" applyFill="1" applyBorder="1" applyAlignment="1" applyProtection="1">
      <alignment horizontal="center"/>
    </xf>
    <xf numFmtId="0" fontId="2" fillId="0" borderId="27" xfId="0" applyFont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6" borderId="17" xfId="0" applyFont="1" applyFill="1" applyBorder="1" applyAlignment="1" applyProtection="1">
      <alignment horizontal="center"/>
    </xf>
    <xf numFmtId="0" fontId="16" fillId="8" borderId="3" xfId="0" applyFont="1" applyFill="1" applyBorder="1" applyAlignment="1" applyProtection="1">
      <alignment horizontal="left" vertical="center"/>
    </xf>
    <xf numFmtId="0" fontId="16" fillId="8" borderId="3" xfId="0" applyFont="1" applyFill="1" applyBorder="1" applyAlignment="1" applyProtection="1">
      <alignment horizontal="center" vertical="center"/>
    </xf>
    <xf numFmtId="0" fontId="2" fillId="7" borderId="0" xfId="0" applyFont="1" applyFill="1" applyProtection="1"/>
    <xf numFmtId="0" fontId="2" fillId="7" borderId="9" xfId="0" applyFont="1" applyFill="1" applyBorder="1" applyProtection="1"/>
    <xf numFmtId="0" fontId="18" fillId="7" borderId="9" xfId="0" applyFont="1" applyFill="1" applyBorder="1" applyAlignment="1" applyProtection="1">
      <alignment horizontal="center" vertical="center"/>
    </xf>
    <xf numFmtId="0" fontId="20" fillId="7" borderId="10" xfId="0" applyFont="1" applyFill="1" applyBorder="1" applyProtection="1"/>
    <xf numFmtId="0" fontId="2" fillId="7" borderId="7" xfId="0" applyFont="1" applyFill="1" applyBorder="1" applyProtection="1"/>
    <xf numFmtId="9" fontId="16" fillId="10" borderId="15" xfId="0" applyNumberFormat="1" applyFont="1" applyFill="1" applyBorder="1" applyAlignment="1" applyProtection="1">
      <alignment horizontal="center"/>
    </xf>
    <xf numFmtId="9" fontId="16" fillId="9" borderId="14" xfId="0" applyNumberFormat="1" applyFont="1" applyFill="1" applyBorder="1" applyAlignment="1" applyProtection="1">
      <alignment horizontal="center"/>
    </xf>
    <xf numFmtId="0" fontId="4" fillId="12" borderId="0" xfId="0" applyFont="1" applyFill="1" applyBorder="1" applyAlignment="1" applyProtection="1">
      <alignment horizontal="center"/>
    </xf>
    <xf numFmtId="0" fontId="18" fillId="7" borderId="32" xfId="0" applyFont="1" applyFill="1" applyBorder="1" applyAlignment="1" applyProtection="1">
      <alignment horizontal="center" vertical="center"/>
    </xf>
    <xf numFmtId="49" fontId="5" fillId="8" borderId="5" xfId="0" applyNumberFormat="1" applyFont="1" applyFill="1" applyBorder="1" applyAlignment="1" applyProtection="1">
      <alignment horizontal="left" vertical="center"/>
    </xf>
    <xf numFmtId="49" fontId="9" fillId="8" borderId="0" xfId="0" applyNumberFormat="1" applyFont="1" applyFill="1" applyBorder="1" applyAlignment="1" applyProtection="1">
      <alignment horizontal="left" vertical="center"/>
    </xf>
    <xf numFmtId="49" fontId="5" fillId="8" borderId="5" xfId="0" applyNumberFormat="1" applyFont="1" applyFill="1" applyBorder="1" applyAlignment="1" applyProtection="1">
      <alignment horizontal="left"/>
    </xf>
    <xf numFmtId="0" fontId="5" fillId="7" borderId="5" xfId="0" applyFont="1" applyFill="1" applyBorder="1" applyAlignment="1" applyProtection="1">
      <alignment horizontal="left" vertical="center"/>
    </xf>
    <xf numFmtId="49" fontId="5" fillId="7" borderId="5" xfId="0" applyNumberFormat="1" applyFont="1" applyFill="1" applyBorder="1" applyAlignment="1" applyProtection="1">
      <alignment horizontal="left"/>
    </xf>
    <xf numFmtId="0" fontId="2" fillId="13" borderId="21" xfId="0" applyFont="1" applyFill="1" applyBorder="1" applyProtection="1"/>
    <xf numFmtId="0" fontId="16" fillId="14" borderId="3" xfId="0" applyFont="1" applyFill="1" applyBorder="1" applyAlignment="1" applyProtection="1">
      <alignment horizontal="left" vertical="center"/>
    </xf>
    <xf numFmtId="0" fontId="16" fillId="14" borderId="3" xfId="0" applyFont="1" applyFill="1" applyBorder="1" applyAlignment="1" applyProtection="1">
      <alignment horizontal="center" vertical="center"/>
    </xf>
    <xf numFmtId="0" fontId="5" fillId="14" borderId="0" xfId="0" applyFont="1" applyFill="1" applyBorder="1" applyAlignment="1" applyProtection="1">
      <alignment horizontal="center" vertical="center" wrapText="1"/>
    </xf>
    <xf numFmtId="0" fontId="2" fillId="13" borderId="0" xfId="0" applyFont="1" applyFill="1" applyProtection="1"/>
    <xf numFmtId="0" fontId="38" fillId="13" borderId="0" xfId="0" applyFont="1" applyFill="1" applyProtection="1"/>
    <xf numFmtId="0" fontId="39" fillId="13" borderId="0" xfId="0" applyFont="1" applyFill="1" applyProtection="1"/>
    <xf numFmtId="0" fontId="18" fillId="15" borderId="5" xfId="0" applyFont="1" applyFill="1" applyBorder="1" applyAlignment="1" applyProtection="1">
      <alignment horizontal="center"/>
    </xf>
    <xf numFmtId="0" fontId="4" fillId="16" borderId="0" xfId="0" applyFont="1" applyFill="1" applyBorder="1" applyAlignment="1" applyProtection="1">
      <alignment horizontal="center"/>
    </xf>
    <xf numFmtId="0" fontId="4" fillId="16" borderId="5" xfId="0" applyFont="1" applyFill="1" applyBorder="1" applyAlignment="1" applyProtection="1">
      <alignment horizontal="center"/>
    </xf>
    <xf numFmtId="0" fontId="2" fillId="17" borderId="0" xfId="0" applyFont="1" applyFill="1" applyProtection="1"/>
    <xf numFmtId="0" fontId="0" fillId="17" borderId="0" xfId="0" applyFill="1" applyProtection="1"/>
    <xf numFmtId="0" fontId="22" fillId="17" borderId="0" xfId="0" applyFont="1" applyFill="1" applyProtection="1"/>
    <xf numFmtId="9" fontId="17" fillId="17" borderId="14" xfId="0" applyNumberFormat="1" applyFont="1" applyFill="1" applyBorder="1" applyAlignment="1" applyProtection="1">
      <alignment horizontal="center"/>
    </xf>
    <xf numFmtId="0" fontId="23" fillId="17" borderId="15" xfId="0" applyFont="1" applyFill="1" applyBorder="1" applyProtection="1"/>
    <xf numFmtId="0" fontId="4" fillId="2" borderId="5" xfId="0" applyFont="1" applyFill="1" applyBorder="1" applyAlignment="1" applyProtection="1">
      <alignment horizontal="center"/>
    </xf>
    <xf numFmtId="49" fontId="2" fillId="17" borderId="0" xfId="0" applyNumberFormat="1" applyFont="1" applyFill="1" applyProtection="1"/>
    <xf numFmtId="0" fontId="2" fillId="13" borderId="9" xfId="0" applyFont="1" applyFill="1" applyBorder="1" applyProtection="1"/>
    <xf numFmtId="0" fontId="18" fillId="13" borderId="9" xfId="0" applyFont="1" applyFill="1" applyBorder="1" applyAlignment="1" applyProtection="1">
      <alignment horizontal="center" vertical="center"/>
    </xf>
    <xf numFmtId="0" fontId="20" fillId="13" borderId="10" xfId="0" applyFont="1" applyFill="1" applyBorder="1" applyProtection="1"/>
    <xf numFmtId="0" fontId="2" fillId="13" borderId="7" xfId="0" applyFont="1" applyFill="1" applyBorder="1" applyProtection="1"/>
    <xf numFmtId="165" fontId="41" fillId="13" borderId="5" xfId="0" applyNumberFormat="1" applyFont="1" applyFill="1" applyBorder="1" applyAlignment="1" applyProtection="1">
      <alignment horizontal="center"/>
    </xf>
    <xf numFmtId="165" fontId="37" fillId="13" borderId="5" xfId="0" applyNumberFormat="1" applyFont="1" applyFill="1" applyBorder="1" applyAlignment="1" applyProtection="1">
      <alignment horizontal="center"/>
    </xf>
    <xf numFmtId="9" fontId="16" fillId="18" borderId="14" xfId="0" applyNumberFormat="1" applyFont="1" applyFill="1" applyBorder="1" applyAlignment="1" applyProtection="1">
      <alignment horizontal="center"/>
    </xf>
    <xf numFmtId="9" fontId="16" fillId="18" borderId="1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2" fillId="17" borderId="22" xfId="0" applyFont="1" applyFill="1" applyBorder="1" applyProtection="1"/>
    <xf numFmtId="0" fontId="10" fillId="17" borderId="0" xfId="0" applyFont="1" applyFill="1" applyProtection="1"/>
    <xf numFmtId="0" fontId="30" fillId="17" borderId="0" xfId="0" applyFont="1" applyFill="1" applyProtection="1"/>
    <xf numFmtId="0" fontId="44" fillId="17" borderId="22" xfId="0" applyFont="1" applyFill="1" applyBorder="1" applyProtection="1"/>
    <xf numFmtId="0" fontId="44" fillId="17" borderId="0" xfId="0" applyFont="1" applyFill="1" applyProtection="1"/>
    <xf numFmtId="0" fontId="45" fillId="17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49" fontId="7" fillId="16" borderId="0" xfId="0" applyNumberFormat="1" applyFont="1" applyFill="1" applyBorder="1" applyAlignment="1" applyProtection="1">
      <alignment horizontal="left" vertical="center"/>
    </xf>
    <xf numFmtId="0" fontId="4" fillId="17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17" borderId="28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/>
    </xf>
    <xf numFmtId="0" fontId="18" fillId="13" borderId="48" xfId="0" applyFont="1" applyFill="1" applyBorder="1" applyAlignment="1" applyProtection="1">
      <alignment horizontal="center" vertical="center"/>
    </xf>
    <xf numFmtId="0" fontId="18" fillId="13" borderId="49" xfId="0" applyFont="1" applyFill="1" applyBorder="1" applyAlignment="1" applyProtection="1">
      <alignment horizontal="center" vertical="center"/>
    </xf>
    <xf numFmtId="0" fontId="5" fillId="18" borderId="5" xfId="0" applyFont="1" applyFill="1" applyBorder="1" applyAlignment="1" applyProtection="1">
      <alignment horizontal="center"/>
    </xf>
    <xf numFmtId="49" fontId="43" fillId="16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42" fillId="20" borderId="5" xfId="0" applyFont="1" applyFill="1" applyBorder="1" applyAlignment="1" applyProtection="1">
      <alignment horizontal="left"/>
    </xf>
    <xf numFmtId="0" fontId="20" fillId="13" borderId="8" xfId="0" applyFont="1" applyFill="1" applyBorder="1" applyProtection="1"/>
    <xf numFmtId="0" fontId="2" fillId="13" borderId="22" xfId="0" applyFont="1" applyFill="1" applyBorder="1" applyProtection="1"/>
    <xf numFmtId="0" fontId="18" fillId="13" borderId="32" xfId="0" applyFont="1" applyFill="1" applyBorder="1" applyAlignment="1" applyProtection="1">
      <alignment horizontal="center" vertical="center"/>
    </xf>
    <xf numFmtId="0" fontId="2" fillId="13" borderId="3" xfId="0" applyFont="1" applyFill="1" applyBorder="1" applyProtection="1"/>
    <xf numFmtId="0" fontId="40" fillId="10" borderId="5" xfId="0" applyFont="1" applyFill="1" applyBorder="1" applyAlignment="1" applyProtection="1">
      <alignment horizontal="center"/>
    </xf>
    <xf numFmtId="0" fontId="42" fillId="6" borderId="5" xfId="0" applyFont="1" applyFill="1" applyBorder="1" applyAlignment="1" applyProtection="1">
      <alignment horizontal="left"/>
    </xf>
    <xf numFmtId="0" fontId="46" fillId="17" borderId="0" xfId="0" applyFont="1" applyFill="1" applyProtection="1"/>
    <xf numFmtId="0" fontId="47" fillId="17" borderId="0" xfId="0" applyFont="1" applyFill="1" applyProtection="1"/>
    <xf numFmtId="9" fontId="16" fillId="7" borderId="15" xfId="0" applyNumberFormat="1" applyFont="1" applyFill="1" applyBorder="1" applyAlignment="1" applyProtection="1">
      <alignment horizontal="center"/>
    </xf>
    <xf numFmtId="165" fontId="41" fillId="13" borderId="5" xfId="0" applyNumberFormat="1" applyFont="1" applyFill="1" applyBorder="1" applyAlignment="1" applyProtection="1">
      <alignment horizontal="center"/>
      <protection locked="0"/>
    </xf>
    <xf numFmtId="0" fontId="18" fillId="15" borderId="5" xfId="0" applyFont="1" applyFill="1" applyBorder="1" applyAlignment="1" applyProtection="1">
      <alignment horizontal="center"/>
      <protection locked="0"/>
    </xf>
    <xf numFmtId="0" fontId="18" fillId="7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4" fillId="16" borderId="0" xfId="0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4" fillId="16" borderId="5" xfId="0" applyFont="1" applyFill="1" applyBorder="1" applyAlignment="1" applyProtection="1">
      <alignment horizontal="center"/>
      <protection locked="0"/>
    </xf>
    <xf numFmtId="0" fontId="4" fillId="16" borderId="31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/>
    </xf>
    <xf numFmtId="0" fontId="5" fillId="18" borderId="22" xfId="0" applyFont="1" applyFill="1" applyBorder="1" applyAlignment="1" applyProtection="1">
      <alignment horizontal="center"/>
      <protection locked="0"/>
    </xf>
    <xf numFmtId="0" fontId="42" fillId="19" borderId="1" xfId="0" applyFont="1" applyFill="1" applyBorder="1" applyAlignment="1" applyProtection="1">
      <alignment vertical="center"/>
      <protection locked="0"/>
    </xf>
    <xf numFmtId="164" fontId="30" fillId="0" borderId="44" xfId="0" applyNumberFormat="1" applyFont="1" applyFill="1" applyBorder="1" applyAlignment="1" applyProtection="1">
      <alignment horizontal="center"/>
      <protection locked="0"/>
    </xf>
    <xf numFmtId="0" fontId="36" fillId="0" borderId="45" xfId="0" applyFont="1" applyBorder="1" applyAlignment="1" applyProtection="1">
      <alignment horizontal="center" vertical="center"/>
      <protection locked="0"/>
    </xf>
    <xf numFmtId="0" fontId="35" fillId="0" borderId="41" xfId="0" applyFont="1" applyBorder="1" applyAlignment="1" applyProtection="1">
      <alignment horizontal="center" vertical="center"/>
      <protection locked="0"/>
    </xf>
    <xf numFmtId="0" fontId="35" fillId="0" borderId="4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vertical="center"/>
      <protection locked="0"/>
    </xf>
    <xf numFmtId="164" fontId="31" fillId="0" borderId="4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49" fontId="7" fillId="16" borderId="2" xfId="0" applyNumberFormat="1" applyFont="1" applyFill="1" applyBorder="1" applyAlignment="1" applyProtection="1">
      <alignment vertical="center"/>
      <protection locked="0"/>
    </xf>
    <xf numFmtId="0" fontId="36" fillId="5" borderId="45" xfId="0" applyFont="1" applyFill="1" applyBorder="1" applyAlignment="1" applyProtection="1">
      <alignment horizontal="center" vertical="center"/>
      <protection locked="0"/>
    </xf>
    <xf numFmtId="0" fontId="35" fillId="5" borderId="41" xfId="0" applyFont="1" applyFill="1" applyBorder="1" applyAlignment="1" applyProtection="1">
      <alignment horizontal="center" vertical="center"/>
      <protection locked="0"/>
    </xf>
    <xf numFmtId="0" fontId="35" fillId="5" borderId="42" xfId="0" applyFont="1" applyFill="1" applyBorder="1" applyAlignment="1" applyProtection="1">
      <alignment horizontal="center" vertical="center"/>
      <protection locked="0"/>
    </xf>
    <xf numFmtId="0" fontId="40" fillId="10" borderId="22" xfId="0" applyFont="1" applyFill="1" applyBorder="1" applyAlignment="1" applyProtection="1">
      <alignment horizontal="center"/>
      <protection locked="0"/>
    </xf>
    <xf numFmtId="49" fontId="42" fillId="21" borderId="4" xfId="0" applyNumberFormat="1" applyFont="1" applyFill="1" applyBorder="1" applyAlignment="1" applyProtection="1">
      <alignment vertical="center"/>
      <protection locked="0"/>
    </xf>
    <xf numFmtId="164" fontId="30" fillId="0" borderId="46" xfId="0" applyNumberFormat="1" applyFont="1" applyFill="1" applyBorder="1" applyAlignment="1" applyProtection="1">
      <alignment horizontal="center"/>
      <protection locked="0"/>
    </xf>
    <xf numFmtId="49" fontId="8" fillId="0" borderId="5" xfId="0" applyNumberFormat="1" applyFont="1" applyFill="1" applyBorder="1" applyAlignment="1" applyProtection="1">
      <alignment vertical="center"/>
      <protection locked="0"/>
    </xf>
    <xf numFmtId="2" fontId="31" fillId="0" borderId="23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164" fontId="31" fillId="0" borderId="44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vertical="center"/>
      <protection locked="0"/>
    </xf>
    <xf numFmtId="49" fontId="43" fillId="16" borderId="2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49" fontId="43" fillId="16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Fill="1" applyBorder="1" applyAlignment="1" applyProtection="1">
      <alignment horizontal="left" vertical="center" indent="1"/>
      <protection locked="0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49" fontId="42" fillId="21" borderId="4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0" fontId="42" fillId="6" borderId="0" xfId="0" applyFont="1" applyFill="1" applyAlignment="1" applyProtection="1">
      <alignment vertical="center"/>
      <protection locked="0"/>
    </xf>
    <xf numFmtId="0" fontId="6" fillId="0" borderId="24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49" fontId="6" fillId="0" borderId="24" xfId="0" applyNumberFormat="1" applyFont="1" applyBorder="1" applyAlignment="1" applyProtection="1">
      <alignment horizontal="center"/>
      <protection locked="0"/>
    </xf>
    <xf numFmtId="49" fontId="6" fillId="2" borderId="24" xfId="0" applyNumberFormat="1" applyFont="1" applyFill="1" applyBorder="1" applyAlignment="1" applyProtection="1">
      <alignment horizontal="center"/>
      <protection locked="0"/>
    </xf>
    <xf numFmtId="49" fontId="1" fillId="2" borderId="12" xfId="0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5" fillId="18" borderId="23" xfId="0" applyFont="1" applyFill="1" applyBorder="1" applyAlignment="1" applyProtection="1">
      <alignment horizontal="center"/>
      <protection locked="0"/>
    </xf>
    <xf numFmtId="49" fontId="42" fillId="20" borderId="5" xfId="0" applyNumberFormat="1" applyFont="1" applyFill="1" applyBorder="1" applyProtection="1"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Protection="1">
      <protection locked="0"/>
    </xf>
    <xf numFmtId="0" fontId="12" fillId="2" borderId="23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Protection="1">
      <protection locked="0"/>
    </xf>
    <xf numFmtId="0" fontId="33" fillId="2" borderId="39" xfId="0" applyFont="1" applyFill="1" applyBorder="1" applyProtection="1"/>
    <xf numFmtId="0" fontId="33" fillId="2" borderId="34" xfId="0" applyFont="1" applyFill="1" applyBorder="1" applyProtection="1"/>
    <xf numFmtId="0" fontId="34" fillId="0" borderId="35" xfId="0" applyFont="1" applyBorder="1" applyAlignment="1" applyProtection="1">
      <alignment horizontal="center"/>
    </xf>
    <xf numFmtId="0" fontId="34" fillId="0" borderId="36" xfId="0" applyFont="1" applyBorder="1" applyAlignment="1" applyProtection="1">
      <alignment horizontal="center"/>
    </xf>
    <xf numFmtId="0" fontId="34" fillId="0" borderId="37" xfId="0" applyFont="1" applyBorder="1" applyAlignment="1" applyProtection="1">
      <alignment horizontal="center"/>
    </xf>
    <xf numFmtId="0" fontId="34" fillId="0" borderId="38" xfId="0" applyFont="1" applyBorder="1" applyAlignment="1" applyProtection="1">
      <alignment horizontal="center"/>
    </xf>
    <xf numFmtId="0" fontId="34" fillId="0" borderId="40" xfId="0" applyFont="1" applyBorder="1" applyAlignment="1" applyProtection="1">
      <alignment horizontal="center"/>
    </xf>
    <xf numFmtId="0" fontId="33" fillId="12" borderId="43" xfId="0" applyFont="1" applyFill="1" applyBorder="1" applyAlignment="1" applyProtection="1">
      <alignment vertical="center"/>
    </xf>
    <xf numFmtId="0" fontId="49" fillId="0" borderId="0" xfId="0" applyFont="1" applyFill="1"/>
    <xf numFmtId="0" fontId="50" fillId="0" borderId="0" xfId="0" applyFont="1"/>
    <xf numFmtId="49" fontId="50" fillId="0" borderId="0" xfId="0" applyNumberFormat="1" applyFont="1" applyAlignment="1">
      <alignment horizontal="right"/>
    </xf>
    <xf numFmtId="0" fontId="51" fillId="0" borderId="0" xfId="0" applyFont="1"/>
    <xf numFmtId="0" fontId="50" fillId="0" borderId="0" xfId="0" quotePrefix="1" applyFont="1"/>
    <xf numFmtId="9" fontId="2" fillId="17" borderId="0" xfId="0" applyNumberFormat="1" applyFont="1" applyFill="1" applyProtection="1"/>
    <xf numFmtId="0" fontId="52" fillId="17" borderId="0" xfId="0" applyFont="1" applyFill="1" applyProtection="1"/>
    <xf numFmtId="49" fontId="52" fillId="17" borderId="0" xfId="0" applyNumberFormat="1" applyFont="1" applyFill="1" applyProtection="1"/>
    <xf numFmtId="0" fontId="2" fillId="22" borderId="0" xfId="0" applyFont="1" applyFill="1" applyProtection="1"/>
    <xf numFmtId="9" fontId="2" fillId="22" borderId="0" xfId="0" applyNumberFormat="1" applyFont="1" applyFill="1" applyProtection="1"/>
    <xf numFmtId="0" fontId="55" fillId="22" borderId="0" xfId="0" applyFont="1" applyFill="1" applyProtection="1"/>
    <xf numFmtId="0" fontId="21" fillId="23" borderId="20" xfId="0" applyFont="1" applyFill="1" applyBorder="1" applyProtection="1"/>
    <xf numFmtId="0" fontId="2" fillId="23" borderId="16" xfId="0" applyFont="1" applyFill="1" applyBorder="1" applyProtection="1"/>
    <xf numFmtId="0" fontId="2" fillId="25" borderId="0" xfId="0" applyFont="1" applyFill="1" applyProtection="1"/>
    <xf numFmtId="9" fontId="2" fillId="25" borderId="0" xfId="0" applyNumberFormat="1" applyFont="1" applyFill="1" applyProtection="1"/>
    <xf numFmtId="0" fontId="55" fillId="25" borderId="0" xfId="0" applyFont="1" applyFill="1" applyProtection="1"/>
    <xf numFmtId="0" fontId="57" fillId="22" borderId="0" xfId="0" applyFont="1" applyFill="1" applyAlignment="1" applyProtection="1">
      <alignment horizontal="center"/>
    </xf>
    <xf numFmtId="0" fontId="57" fillId="25" borderId="0" xfId="0" applyFont="1" applyFill="1" applyAlignment="1" applyProtection="1">
      <alignment horizontal="center"/>
    </xf>
    <xf numFmtId="9" fontId="53" fillId="17" borderId="0" xfId="0" applyNumberFormat="1" applyFont="1" applyFill="1" applyAlignment="1" applyProtection="1">
      <alignment horizontal="center" vertical="center"/>
    </xf>
    <xf numFmtId="0" fontId="53" fillId="17" borderId="0" xfId="0" applyFont="1" applyFill="1" applyAlignment="1" applyProtection="1">
      <alignment horizontal="center" vertical="center"/>
    </xf>
    <xf numFmtId="9" fontId="54" fillId="17" borderId="0" xfId="0" applyNumberFormat="1" applyFont="1" applyFill="1" applyAlignment="1" applyProtection="1">
      <alignment horizontal="center" vertical="center"/>
    </xf>
    <xf numFmtId="0" fontId="25" fillId="5" borderId="14" xfId="0" applyFont="1" applyFill="1" applyBorder="1" applyAlignment="1" applyProtection="1">
      <alignment horizontal="left"/>
    </xf>
    <xf numFmtId="0" fontId="24" fillId="6" borderId="0" xfId="0" applyFont="1" applyFill="1" applyAlignment="1" applyProtection="1">
      <alignment horizontal="center"/>
    </xf>
    <xf numFmtId="0" fontId="25" fillId="17" borderId="14" xfId="0" applyFont="1" applyFill="1" applyBorder="1" applyAlignment="1" applyProtection="1">
      <alignment horizontal="left"/>
    </xf>
    <xf numFmtId="0" fontId="0" fillId="0" borderId="0" xfId="0" quotePrefix="1"/>
    <xf numFmtId="0" fontId="25" fillId="17" borderId="14" xfId="0" applyFont="1" applyFill="1" applyBorder="1" applyAlignment="1" applyProtection="1">
      <alignment horizontal="left"/>
    </xf>
    <xf numFmtId="0" fontId="24" fillId="6" borderId="0" xfId="0" applyFont="1" applyFill="1" applyAlignment="1" applyProtection="1">
      <alignment horizontal="center"/>
    </xf>
    <xf numFmtId="9" fontId="53" fillId="17" borderId="0" xfId="0" applyNumberFormat="1" applyFont="1" applyFill="1" applyAlignment="1" applyProtection="1">
      <alignment horizontal="center" vertical="center"/>
    </xf>
    <xf numFmtId="0" fontId="53" fillId="17" borderId="0" xfId="0" applyFont="1" applyFill="1" applyAlignment="1" applyProtection="1">
      <alignment horizontal="center" vertical="center"/>
    </xf>
    <xf numFmtId="9" fontId="54" fillId="17" borderId="0" xfId="0" applyNumberFormat="1" applyFont="1" applyFill="1" applyAlignment="1" applyProtection="1">
      <alignment horizontal="center" vertical="center"/>
    </xf>
    <xf numFmtId="0" fontId="50" fillId="26" borderId="0" xfId="0" applyFont="1" applyFill="1"/>
    <xf numFmtId="0" fontId="50" fillId="26" borderId="0" xfId="0" applyFont="1" applyFill="1" applyAlignment="1">
      <alignment horizontal="right"/>
    </xf>
    <xf numFmtId="0" fontId="50" fillId="26" borderId="0" xfId="0" applyFont="1" applyFill="1" applyProtection="1"/>
    <xf numFmtId="0" fontId="50" fillId="27" borderId="58" xfId="0" applyFont="1" applyFill="1" applyBorder="1" applyProtection="1"/>
    <xf numFmtId="0" fontId="50" fillId="27" borderId="59" xfId="0" applyFont="1" applyFill="1" applyBorder="1" applyProtection="1"/>
    <xf numFmtId="0" fontId="68" fillId="27" borderId="59" xfId="0" applyFont="1" applyFill="1" applyBorder="1" applyAlignment="1" applyProtection="1">
      <alignment horizontal="left" vertical="center"/>
    </xf>
    <xf numFmtId="0" fontId="50" fillId="27" borderId="60" xfId="0" applyFont="1" applyFill="1" applyBorder="1" applyProtection="1"/>
    <xf numFmtId="0" fontId="50" fillId="5" borderId="50" xfId="0" applyFont="1" applyFill="1" applyBorder="1" applyProtection="1"/>
    <xf numFmtId="0" fontId="50" fillId="5" borderId="51" xfId="0" applyFont="1" applyFill="1" applyBorder="1" applyProtection="1"/>
    <xf numFmtId="0" fontId="50" fillId="5" borderId="52" xfId="0" applyFont="1" applyFill="1" applyBorder="1" applyProtection="1"/>
    <xf numFmtId="49" fontId="59" fillId="5" borderId="53" xfId="0" applyNumberFormat="1" applyFont="1" applyFill="1" applyBorder="1" applyAlignment="1" applyProtection="1"/>
    <xf numFmtId="49" fontId="59" fillId="5" borderId="0" xfId="0" applyNumberFormat="1" applyFont="1" applyFill="1" applyBorder="1" applyAlignment="1" applyProtection="1"/>
    <xf numFmtId="0" fontId="60" fillId="5" borderId="0" xfId="0" applyFont="1" applyFill="1" applyBorder="1" applyProtection="1"/>
    <xf numFmtId="0" fontId="50" fillId="5" borderId="0" xfId="0" applyFont="1" applyFill="1" applyBorder="1" applyProtection="1"/>
    <xf numFmtId="0" fontId="50" fillId="5" borderId="54" xfId="0" applyFont="1" applyFill="1" applyBorder="1" applyProtection="1"/>
    <xf numFmtId="49" fontId="59" fillId="5" borderId="53" xfId="0" applyNumberFormat="1" applyFont="1" applyFill="1" applyBorder="1" applyAlignment="1" applyProtection="1">
      <alignment horizontal="left" vertical="center"/>
    </xf>
    <xf numFmtId="49" fontId="59" fillId="5" borderId="0" xfId="0" applyNumberFormat="1" applyFont="1" applyFill="1" applyBorder="1" applyAlignment="1" applyProtection="1">
      <alignment horizontal="center"/>
    </xf>
    <xf numFmtId="0" fontId="60" fillId="5" borderId="53" xfId="0" applyFont="1" applyFill="1" applyBorder="1" applyProtection="1"/>
    <xf numFmtId="0" fontId="50" fillId="5" borderId="53" xfId="0" applyFont="1" applyFill="1" applyBorder="1" applyProtection="1"/>
    <xf numFmtId="0" fontId="67" fillId="15" borderId="0" xfId="0" applyFont="1" applyFill="1" applyBorder="1" applyAlignment="1" applyProtection="1">
      <alignment horizontal="left"/>
    </xf>
    <xf numFmtId="0" fontId="50" fillId="15" borderId="0" xfId="0" applyFont="1" applyFill="1" applyBorder="1" applyProtection="1"/>
    <xf numFmtId="0" fontId="50" fillId="15" borderId="54" xfId="0" applyFont="1" applyFill="1" applyBorder="1" applyProtection="1"/>
    <xf numFmtId="0" fontId="61" fillId="5" borderId="53" xfId="0" applyFont="1" applyFill="1" applyBorder="1" applyProtection="1"/>
    <xf numFmtId="0" fontId="64" fillId="5" borderId="0" xfId="0" applyFont="1" applyFill="1" applyBorder="1" applyProtection="1"/>
    <xf numFmtId="0" fontId="60" fillId="2" borderId="0" xfId="0" applyFont="1" applyFill="1" applyBorder="1" applyProtection="1"/>
    <xf numFmtId="0" fontId="50" fillId="2" borderId="0" xfId="0" applyFont="1" applyFill="1" applyBorder="1" applyProtection="1"/>
    <xf numFmtId="0" fontId="50" fillId="2" borderId="54" xfId="0" applyFont="1" applyFill="1" applyBorder="1" applyProtection="1"/>
    <xf numFmtId="0" fontId="60" fillId="6" borderId="0" xfId="0" applyFont="1" applyFill="1" applyBorder="1" applyProtection="1"/>
    <xf numFmtId="0" fontId="50" fillId="6" borderId="0" xfId="0" applyFont="1" applyFill="1" applyBorder="1" applyProtection="1"/>
    <xf numFmtId="0" fontId="50" fillId="6" borderId="54" xfId="0" applyFont="1" applyFill="1" applyBorder="1" applyProtection="1"/>
    <xf numFmtId="0" fontId="62" fillId="5" borderId="53" xfId="0" applyFont="1" applyFill="1" applyBorder="1" applyProtection="1"/>
    <xf numFmtId="0" fontId="63" fillId="5" borderId="53" xfId="0" applyFont="1" applyFill="1" applyBorder="1" applyProtection="1"/>
    <xf numFmtId="0" fontId="50" fillId="5" borderId="55" xfId="0" applyFont="1" applyFill="1" applyBorder="1" applyProtection="1"/>
    <xf numFmtId="0" fontId="50" fillId="5" borderId="56" xfId="0" applyFont="1" applyFill="1" applyBorder="1" applyProtection="1"/>
    <xf numFmtId="0" fontId="50" fillId="5" borderId="57" xfId="0" applyFont="1" applyFill="1" applyBorder="1" applyProtection="1"/>
    <xf numFmtId="49" fontId="52" fillId="17" borderId="0" xfId="0" quotePrefix="1" applyNumberFormat="1" applyFont="1" applyFill="1" applyProtection="1"/>
    <xf numFmtId="165" fontId="17" fillId="11" borderId="5" xfId="0" applyNumberFormat="1" applyFont="1" applyFill="1" applyBorder="1" applyAlignment="1" applyProtection="1">
      <alignment horizontal="center"/>
    </xf>
    <xf numFmtId="165" fontId="26" fillId="0" borderId="5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4" fillId="16" borderId="31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vertical="center"/>
      <protection locked="0"/>
    </xf>
    <xf numFmtId="0" fontId="69" fillId="26" borderId="0" xfId="0" applyFont="1" applyFill="1" applyProtection="1"/>
    <xf numFmtId="49" fontId="1" fillId="0" borderId="12" xfId="0" applyNumberFormat="1" applyFont="1" applyBorder="1" applyAlignment="1" applyProtection="1">
      <alignment vertical="center"/>
      <protection locked="0"/>
    </xf>
    <xf numFmtId="0" fontId="25" fillId="5" borderId="14" xfId="0" applyFont="1" applyFill="1" applyBorder="1" applyAlignment="1" applyProtection="1">
      <alignment horizontal="left"/>
    </xf>
    <xf numFmtId="0" fontId="21" fillId="19" borderId="0" xfId="0" applyFont="1" applyFill="1" applyBorder="1" applyAlignment="1" applyProtection="1">
      <alignment horizontal="center" vertical="center"/>
    </xf>
    <xf numFmtId="0" fontId="56" fillId="24" borderId="8" xfId="0" applyFont="1" applyFill="1" applyBorder="1" applyAlignment="1" applyProtection="1">
      <alignment vertical="center"/>
      <protection locked="0"/>
    </xf>
    <xf numFmtId="0" fontId="56" fillId="24" borderId="9" xfId="0" applyFont="1" applyFill="1" applyBorder="1" applyAlignment="1" applyProtection="1">
      <alignment vertical="center"/>
      <protection locked="0"/>
    </xf>
    <xf numFmtId="0" fontId="56" fillId="24" borderId="11" xfId="0" applyFont="1" applyFill="1" applyBorder="1" applyAlignment="1" applyProtection="1">
      <alignment vertical="center"/>
      <protection locked="0"/>
    </xf>
    <xf numFmtId="0" fontId="56" fillId="24" borderId="6" xfId="0" applyFont="1" applyFill="1" applyBorder="1" applyAlignment="1" applyProtection="1">
      <alignment vertical="center"/>
      <protection locked="0"/>
    </xf>
    <xf numFmtId="0" fontId="14" fillId="2" borderId="15" xfId="0" applyFont="1" applyFill="1" applyBorder="1" applyAlignment="1" applyProtection="1">
      <alignment horizontal="left"/>
    </xf>
    <xf numFmtId="0" fontId="25" fillId="5" borderId="15" xfId="0" applyFont="1" applyFill="1" applyBorder="1" applyAlignment="1" applyProtection="1">
      <alignment horizontal="left"/>
    </xf>
    <xf numFmtId="0" fontId="25" fillId="17" borderId="14" xfId="0" applyFont="1" applyFill="1" applyBorder="1" applyAlignment="1" applyProtection="1">
      <alignment horizontal="left"/>
    </xf>
    <xf numFmtId="9" fontId="19" fillId="5" borderId="47" xfId="0" applyNumberFormat="1" applyFont="1" applyFill="1" applyBorder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/>
    </xf>
    <xf numFmtId="0" fontId="32" fillId="2" borderId="34" xfId="0" applyFont="1" applyFill="1" applyBorder="1" applyAlignment="1" applyProtection="1">
      <alignment horizontal="left"/>
      <protection locked="0"/>
    </xf>
    <xf numFmtId="0" fontId="32" fillId="2" borderId="33" xfId="0" applyFont="1" applyFill="1" applyBorder="1" applyAlignment="1" applyProtection="1">
      <alignment horizontal="left"/>
      <protection locked="0"/>
    </xf>
    <xf numFmtId="9" fontId="19" fillId="5" borderId="0" xfId="0" applyNumberFormat="1" applyFont="1" applyFill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left"/>
    </xf>
    <xf numFmtId="9" fontId="53" fillId="17" borderId="0" xfId="0" applyNumberFormat="1" applyFont="1" applyFill="1" applyAlignment="1" applyProtection="1">
      <alignment horizontal="center" vertical="center"/>
    </xf>
    <xf numFmtId="0" fontId="53" fillId="17" borderId="0" xfId="0" applyFont="1" applyFill="1" applyAlignment="1" applyProtection="1">
      <alignment horizontal="center" vertical="center"/>
    </xf>
    <xf numFmtId="9" fontId="54" fillId="17" borderId="0" xfId="0" applyNumberFormat="1" applyFont="1" applyFill="1" applyAlignment="1" applyProtection="1">
      <alignment horizontal="center" vertical="center"/>
    </xf>
    <xf numFmtId="0" fontId="54" fillId="17" borderId="0" xfId="0" applyFont="1" applyFill="1" applyAlignment="1" applyProtection="1">
      <alignment horizontal="center" vertical="center"/>
    </xf>
    <xf numFmtId="0" fontId="65" fillId="20" borderId="9" xfId="0" applyFont="1" applyFill="1" applyBorder="1" applyAlignment="1" applyProtection="1">
      <alignment horizontal="center" vertical="center" wrapText="1"/>
    </xf>
    <xf numFmtId="0" fontId="65" fillId="20" borderId="0" xfId="0" applyFont="1" applyFill="1" applyBorder="1" applyAlignment="1" applyProtection="1">
      <alignment horizontal="center" vertical="center" wrapText="1"/>
    </xf>
    <xf numFmtId="0" fontId="48" fillId="3" borderId="9" xfId="0" applyFont="1" applyFill="1" applyBorder="1" applyAlignment="1" applyProtection="1">
      <alignment horizontal="center" vertical="center"/>
    </xf>
    <xf numFmtId="0" fontId="48" fillId="3" borderId="6" xfId="0" applyFont="1" applyFill="1" applyBorder="1" applyAlignment="1" applyProtection="1">
      <alignment horizontal="center" vertical="center"/>
    </xf>
    <xf numFmtId="0" fontId="58" fillId="3" borderId="9" xfId="0" applyFont="1" applyFill="1" applyBorder="1" applyAlignment="1" applyProtection="1">
      <alignment horizontal="center" vertical="center" wrapText="1"/>
    </xf>
    <xf numFmtId="0" fontId="58" fillId="3" borderId="20" xfId="0" applyFont="1" applyFill="1" applyBorder="1" applyAlignment="1" applyProtection="1">
      <alignment horizontal="center" vertical="center" wrapText="1"/>
    </xf>
    <xf numFmtId="0" fontId="58" fillId="3" borderId="6" xfId="0" applyFont="1" applyFill="1" applyBorder="1" applyAlignment="1" applyProtection="1">
      <alignment horizontal="center" vertical="center" wrapText="1"/>
    </xf>
    <xf numFmtId="0" fontId="58" fillId="3" borderId="16" xfId="0" applyFont="1" applyFill="1" applyBorder="1" applyAlignment="1" applyProtection="1">
      <alignment horizontal="center" vertical="center" wrapText="1"/>
    </xf>
    <xf numFmtId="0" fontId="28" fillId="2" borderId="14" xfId="0" applyFont="1" applyFill="1" applyBorder="1" applyAlignment="1" applyProtection="1">
      <alignment horizontal="right"/>
    </xf>
    <xf numFmtId="0" fontId="29" fillId="5" borderId="14" xfId="0" applyFont="1" applyFill="1" applyBorder="1" applyAlignment="1" applyProtection="1">
      <alignment horizontal="right"/>
    </xf>
    <xf numFmtId="0" fontId="29" fillId="5" borderId="15" xfId="0" applyFont="1" applyFill="1" applyBorder="1" applyAlignment="1" applyProtection="1">
      <alignment horizontal="right"/>
    </xf>
    <xf numFmtId="9" fontId="19" fillId="5" borderId="13" xfId="0" applyNumberFormat="1" applyFont="1" applyFill="1" applyBorder="1" applyAlignment="1" applyProtection="1">
      <alignment horizontal="center" vertical="center"/>
    </xf>
    <xf numFmtId="0" fontId="70" fillId="2" borderId="0" xfId="0" applyFont="1" applyFill="1" applyBorder="1" applyProtection="1"/>
  </cellXfs>
  <cellStyles count="2">
    <cellStyle name="Normal" xfId="0" builtinId="0"/>
    <cellStyle name="Normal 2" xfId="1" xr:uid="{B74F3968-831D-974F-899E-DF98968FF03D}"/>
  </cellStyles>
  <dxfs count="447"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7030A0"/>
      </font>
      <fill>
        <patternFill>
          <fgColor auto="1"/>
          <bgColor rgb="FFBB9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7030A0"/>
      </font>
      <fill>
        <patternFill>
          <fgColor auto="1"/>
          <bgColor rgb="FFBB9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7030A0"/>
      </font>
      <fill>
        <patternFill>
          <fgColor auto="1"/>
          <bgColor rgb="FFBB9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7030A0"/>
      </font>
      <fill>
        <patternFill>
          <fgColor auto="1"/>
          <bgColor rgb="FFBB9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7030A0"/>
      </font>
      <fill>
        <patternFill>
          <fgColor auto="1"/>
          <bgColor rgb="FFBB94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theme="9"/>
      </font>
    </dxf>
    <dxf>
      <font>
        <color theme="7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  <dxf>
      <font>
        <color rgb="FFFF7E79"/>
      </font>
    </dxf>
    <dxf>
      <font>
        <color theme="7"/>
      </font>
    </dxf>
    <dxf>
      <font>
        <color theme="9"/>
      </font>
    </dxf>
  </dxfs>
  <tableStyles count="0" defaultTableStyle="TableStyleMedium2" defaultPivotStyle="PivotStyleLight16"/>
  <colors>
    <mruColors>
      <color rgb="FF000000"/>
      <color rgb="FF323232"/>
      <color rgb="FFBC93FA"/>
      <color rgb="FFF69E26"/>
      <color rgb="FF404040"/>
      <color rgb="FFA6A6A6"/>
      <color rgb="FFF8893D"/>
      <color rgb="FFF59E26"/>
      <color rgb="FFBB94FF"/>
      <color rgb="FFED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6C-384B-B7F4-1B26DB7F426B}"/>
              </c:ext>
            </c:extLst>
          </c:dPt>
          <c:val>
            <c:numRef>
              <c:f>'Strategic Analysis'!$BK$3:$BN$3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C-C043-A62B-C204D4C2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9A-FD49-9755-B0A80A8842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9A-FD49-9755-B0A80A8842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9A-FD49-9755-B0A80A8842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9A-FD49-9755-B0A80A8842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9A-FD49-9755-B0A80A8842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69A-FD49-9755-B0A80A8842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69A-FD49-9755-B0A80A88421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69A-FD49-9755-B0A80A88421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69A-FD49-9755-B0A80A88421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69A-FD49-9755-B0A80A88421E}"/>
              </c:ext>
            </c:extLst>
          </c:dPt>
          <c:val>
            <c:numRef>
              <c:f>'Strategic Analysis'!$D$83:$D$92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3A44-B737-B09C0872E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32-084F-850C-0594C07E1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32-084F-850C-0594C07E1C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32-084F-850C-0594C07E1C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32-084F-850C-0594C07E1C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32-084F-850C-0594C07E1C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A32-084F-850C-0594C07E1CB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A32-084F-850C-0594C07E1CB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A32-084F-850C-0594C07E1CB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A32-084F-850C-0594C07E1CB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A32-084F-850C-0594C07E1CB2}"/>
              </c:ext>
            </c:extLst>
          </c:dPt>
          <c:val>
            <c:numRef>
              <c:f>'Strategic Analysis'!$D$95:$D$104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C-0948-984B-F3BCD4DC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D5-6141-8D70-4E90389906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D5-6141-8D70-4E90389906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D5-6141-8D70-4E90389906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D5-6141-8D70-4E90389906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D5-6141-8D70-4E90389906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D5-6141-8D70-4E90389906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D5-6141-8D70-4E90389906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5D5-6141-8D70-4E90389906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5D5-6141-8D70-4E90389906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5D5-6141-8D70-4E90389906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5D5-6141-8D70-4E90389906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5D5-6141-8D70-4E90389906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5D5-6141-8D70-4E90389906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5D5-6141-8D70-4E90389906B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5D5-6141-8D70-4E90389906BE}"/>
              </c:ext>
            </c:extLst>
          </c:dPt>
          <c:val>
            <c:numRef>
              <c:f>'Strategic Analysis'!$D$107:$D$121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DA41-B1D3-35EA00A4F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82-EF4E-ABF2-F9853EED68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82-EF4E-ABF2-F9853EED68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82-EF4E-ABF2-F9853EED68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82-EF4E-ABF2-F9853EED68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82-EF4E-ABF2-F9853EED68C4}"/>
              </c:ext>
            </c:extLst>
          </c:dPt>
          <c:val>
            <c:numRef>
              <c:f>'Strategic Analysis'!$D$124:$D$128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E-7C4D-BA17-B0EC3E0BF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2C-1840-8E3D-F1B7531BB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2C-1840-8E3D-F1B7531BBA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2C-1840-8E3D-F1B7531BBA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2C-1840-8E3D-F1B7531BBA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92C-1840-8E3D-F1B7531BBACA}"/>
              </c:ext>
            </c:extLst>
          </c:dPt>
          <c:val>
            <c:numRef>
              <c:f>'Strategic Analysis'!$D$131:$D$135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4-3540-9D71-6D29AEDE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2C-0748-B2B6-35342735A1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2C-0748-B2B6-35342735A1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2C-0748-B2B6-35342735A1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2C-0748-B2B6-35342735A1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C-0748-B2B6-35342735A1AE}"/>
              </c:ext>
            </c:extLst>
          </c:dPt>
          <c:val>
            <c:numRef>
              <c:f>'Strategic Analysis'!$D$138:$D$142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3-BC42-9553-1F2A7CED9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44-E34D-90D4-7C2451A693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44-E34D-90D4-7C2451A693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44-E34D-90D4-7C2451A693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44-E34D-90D4-7C2451A693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44-E34D-90D4-7C2451A6937A}"/>
              </c:ext>
            </c:extLst>
          </c:dPt>
          <c:val>
            <c:numRef>
              <c:f>'Strategic Analysis'!$D$145:$D$149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7-8343-BA46-0243B7E03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29-A34A-AF3A-B9BFFB1E5C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29-A34A-AF3A-B9BFFB1E5C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29-A34A-AF3A-B9BFFB1E5C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29-A34A-AF3A-B9BFFB1E5C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29-A34A-AF3A-B9BFFB1E5CB6}"/>
              </c:ext>
            </c:extLst>
          </c:dPt>
          <c:val>
            <c:numRef>
              <c:f>'Strategic Analysis'!$D$152:$D$156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6-9E41-B3F4-D784264FD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2-F44C-B28D-E040DC135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2-F44C-B28D-E040DC135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2-F44C-B28D-E040DC135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2-F44C-B28D-E040DC1358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F2-F44C-B28D-E040DC1358D7}"/>
              </c:ext>
            </c:extLst>
          </c:dPt>
          <c:val>
            <c:numRef>
              <c:f>'Strategic Analysis'!$D$159:$D$163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E-F649-B550-FB38A3559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97-114D-A3F6-A5AC5F3B37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97-114D-A3F6-A5AC5F3B37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97-114D-A3F6-A5AC5F3B37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97-114D-A3F6-A5AC5F3B37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97-114D-A3F6-A5AC5F3B37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897-114D-A3F6-A5AC5F3B3727}"/>
              </c:ext>
            </c:extLst>
          </c:dPt>
          <c:val>
            <c:numRef>
              <c:f>'Strategic Analysis'!$D$166:$D$171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B-C445-838C-671F7B45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7F-CE41-B452-36E11CCAC7AA}"/>
              </c:ext>
            </c:extLst>
          </c:dPt>
          <c:val>
            <c:numRef>
              <c:f>'Strategic Analysis'!$BK$3:$BN$3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7F-CE41-B452-36E11CCA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4F-2E4C-A9C8-F432E46069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4F-2E4C-A9C8-F432E46069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4F-2E4C-A9C8-F432E46069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4F-2E4C-A9C8-F432E46069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4F-2E4C-A9C8-F432E46069AB}"/>
              </c:ext>
            </c:extLst>
          </c:dPt>
          <c:val>
            <c:numRef>
              <c:f>'Strategic Analysis'!$D$174:$D$178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B-3C43-9E70-1646E17F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01-764F-8C34-E87DAC935D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01-764F-8C34-E87DAC935D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01-764F-8C34-E87DAC935D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01-764F-8C34-E87DAC935D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01-764F-8C34-E87DAC935D76}"/>
              </c:ext>
            </c:extLst>
          </c:dPt>
          <c:val>
            <c:numRef>
              <c:f>'Strategic Analysis'!$D$181:$D$185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E54E-85C8-4AE2F18D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BE-4C42-BC05-409E428C31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BE-4C42-BC05-409E428C3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BE-4C42-BC05-409E428C3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BE-4C42-BC05-409E428C3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BE-4C42-BC05-409E428C318C}"/>
              </c:ext>
            </c:extLst>
          </c:dPt>
          <c:val>
            <c:numRef>
              <c:f>'Strategic Analysis'!$D$188:$D$192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9-9343-A7E6-CF7BF8F91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B-E741-92E1-6A1AB9AABF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B-E741-92E1-6A1AB9AABF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BB-E741-92E1-6A1AB9AABF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BB-E741-92E1-6A1AB9AABF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BB-E741-92E1-6A1AB9AABF5D}"/>
              </c:ext>
            </c:extLst>
          </c:dPt>
          <c:val>
            <c:numRef>
              <c:f>'Strategic Analysis'!$D$195:$D$199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9-5A42-A713-EFB304A71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val>
            <c:numRef>
              <c:f>'Strategic Analysis'!$D$202:$D$206</c:f>
            </c:numRef>
          </c:val>
          <c:extLst>
            <c:ext xmlns:c16="http://schemas.microsoft.com/office/drawing/2014/chart" uri="{C3380CC4-5D6E-409C-BE32-E72D297353CC}">
              <c16:uniqueId val="{00000000-A481-6F4D-93A7-768001215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56-1945-B047-56C7C362B0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56-1945-B047-56C7C362B0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56-1945-B047-56C7C362B0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56-1945-B047-56C7C362B0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56-1945-B047-56C7C362B016}"/>
              </c:ext>
            </c:extLst>
          </c:dPt>
          <c:val>
            <c:numRef>
              <c:f>'Strategic Analysis'!$D$124:$D$128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7A-4E4F-AA2A-D1DAA27B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D-ED4F-AF29-A30D51D445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D-ED4F-AF29-A30D51D445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9D-ED4F-AF29-A30D51D445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9D-ED4F-AF29-A30D51D445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9D-ED4F-AF29-A30D51D44500}"/>
              </c:ext>
            </c:extLst>
          </c:dPt>
          <c:val>
            <c:numRef>
              <c:f>'Strategic Analysis'!$D$131:$D$135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D1-4241-A598-601B22FA0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D8-6C48-B0FB-692B6A4BC9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D8-6C48-B0FB-692B6A4BC9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D8-6C48-B0FB-692B6A4BC9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D8-6C48-B0FB-692B6A4BC9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D8-6C48-B0FB-692B6A4BC957}"/>
              </c:ext>
            </c:extLst>
          </c:dPt>
          <c:val>
            <c:numRef>
              <c:f>'Strategic Analysis'!$D$124:$D$128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FE-0242-8836-B562E454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A3-DE43-A65E-C09D0143101D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A3-DE43-A65E-C09D0143101D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A3-DE43-A65E-C09D0143101D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A3-DE43-A65E-C09D0143101D}"/>
              </c:ext>
            </c:extLst>
          </c:dPt>
          <c:val>
            <c:numRef>
              <c:f>HPSS!$Q$16:$T$16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A3-DE43-A65E-C09D01431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E3-374D-A65F-D14934DB0501}"/>
              </c:ext>
            </c:extLst>
          </c:dPt>
          <c:dPt>
            <c:idx val="1"/>
            <c:bubble3D val="0"/>
            <c:spPr>
              <a:solidFill>
                <a:schemeClr val="accent2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E3-374D-A65F-D14934DB0501}"/>
              </c:ext>
            </c:extLst>
          </c:dPt>
          <c:dPt>
            <c:idx val="2"/>
            <c:bubble3D val="0"/>
            <c:spPr>
              <a:solidFill>
                <a:schemeClr val="accent2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E3-374D-A65F-D14934DB0501}"/>
              </c:ext>
            </c:extLst>
          </c:dPt>
          <c:dPt>
            <c:idx val="3"/>
            <c:bubble3D val="0"/>
            <c:spPr>
              <a:solidFill>
                <a:schemeClr val="accent2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E3-374D-A65F-D14934DB0501}"/>
              </c:ext>
            </c:extLst>
          </c:dPt>
          <c:val>
            <c:numRef>
              <c:f>HPSS!$Q$16:$T$16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3-374D-A65F-D14934DB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F4-9849-A525-65B86B74A287}"/>
              </c:ext>
            </c:extLst>
          </c:dPt>
          <c:val>
            <c:numRef>
              <c:f>'Strategic Analysis'!$BK$3:$BN$3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F4-9849-A525-65B86B74A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AD47-B5D8-F8EC19A8EB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AD47-B5D8-F8EC19A8EB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AD47-B5D8-F8EC19A8EB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60-AD47-B5D8-F8EC19A8EB09}"/>
              </c:ext>
            </c:extLst>
          </c:dPt>
          <c:val>
            <c:numRef>
              <c:f>HPSS!$Q$16:$T$16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60-AD47-B5D8-F8EC19A8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HPSS!$B$16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HPSS!$B$16:$E$16</c:f>
            </c:numRef>
          </c:val>
          <c:extLst>
            <c:ext xmlns:c16="http://schemas.microsoft.com/office/drawing/2014/chart" uri="{C3380CC4-5D6E-409C-BE32-E72D297353CC}">
              <c16:uniqueId val="{00000008-EC9F-D14A-A373-360E029B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val>
            <c:numRef>
              <c:f>HPSS!$B$16:$E$16</c:f>
            </c:numRef>
          </c:val>
          <c:extLst>
            <c:ext xmlns:c16="http://schemas.microsoft.com/office/drawing/2014/chart" uri="{C3380CC4-5D6E-409C-BE32-E72D297353CC}">
              <c16:uniqueId val="{00000008-6415-0144-AEAB-AC6F043FB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val>
            <c:numRef>
              <c:f>HPSS!$B$16:$E$16</c:f>
            </c:numRef>
          </c:val>
          <c:extLst>
            <c:ext xmlns:c16="http://schemas.microsoft.com/office/drawing/2014/chart" uri="{C3380CC4-5D6E-409C-BE32-E72D297353CC}">
              <c16:uniqueId val="{00000008-36BA-4448-B1C5-C461EC20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06-7C47-A984-07DC06779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06-7C47-A984-07DC06779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06-7C47-A984-07DC06779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06-7C47-A984-07DC06779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06-7C47-A984-07DC067793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06-7C47-A984-07DC067793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06-7C47-A984-07DC067793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06-7C47-A984-07DC067793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06-7C47-A984-07DC067793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906-7C47-A984-07DC06779368}"/>
              </c:ext>
            </c:extLst>
          </c:dPt>
          <c:val>
            <c:numRef>
              <c:f>'Strategic Analysis'!$D$6:$D$15</c:f>
              <c:numCache>
                <c:formatCode>General</c:formatCode>
                <c:ptCount val="10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A2C-2549-89E1-D4D853C8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0-8B42-8492-1D488337C4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0-8B42-8492-1D488337C4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B0-8B42-8492-1D488337C4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B0-8B42-8492-1D488337C4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B0-8B42-8492-1D488337C4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B0-8B42-8492-1D488337C4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B0-8B42-8492-1D488337C4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B0-8B42-8492-1D488337C4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B0-8B42-8492-1D488337C4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B0-8B42-8492-1D488337C4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5B0-8B42-8492-1D488337C4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5B0-8B42-8492-1D488337C4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5B0-8B42-8492-1D488337C4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5B0-8B42-8492-1D488337C4A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5B0-8B42-8492-1D488337C4A0}"/>
              </c:ext>
            </c:extLst>
          </c:dPt>
          <c:val>
            <c:numRef>
              <c:f>'Strategic Analysis'!$D$18:$D$32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1B2-7247-A223-1E63AF165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3-AC40-9322-624F6BF772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3-AC40-9322-624F6BF772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3-AC40-9322-624F6BF772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3-AC40-9322-624F6BF772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3-AC40-9322-624F6BF772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3-AC40-9322-624F6BF772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3-AC40-9322-624F6BF772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3-AC40-9322-624F6BF772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3-AC40-9322-624F6BF772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3-AC40-9322-624F6BF772EC}"/>
              </c:ext>
            </c:extLst>
          </c:dPt>
          <c:val>
            <c:numRef>
              <c:f>'Strategic Analysis'!$D$35:$D$44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C71-6E4F-8C54-6AB7CE9B4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16-6F4E-8928-C4D049458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16-6F4E-8928-C4D049458C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16-6F4E-8928-C4D049458C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16-6F4E-8928-C4D049458C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16-6F4E-8928-C4D049458C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16-6F4E-8928-C4D049458C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16-6F4E-8928-C4D049458C6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816-6F4E-8928-C4D049458C6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816-6F4E-8928-C4D049458C6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816-6F4E-8928-C4D049458C69}"/>
              </c:ext>
            </c:extLst>
          </c:dPt>
          <c:val>
            <c:numRef>
              <c:f>'Strategic Analysis'!$D$47:$D$56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E3D-6440-B1E0-9F809D343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41-AB42-98EC-D3F3D1C117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41-AB42-98EC-D3F3D1C117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41-AB42-98EC-D3F3D1C117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41-AB42-98EC-D3F3D1C117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41-AB42-98EC-D3F3D1C117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41-AB42-98EC-D3F3D1C117F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41-AB42-98EC-D3F3D1C117F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041-AB42-98EC-D3F3D1C117F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041-AB42-98EC-D3F3D1C117F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041-AB42-98EC-D3F3D1C117F1}"/>
              </c:ext>
            </c:extLst>
          </c:dPt>
          <c:val>
            <c:numRef>
              <c:f>'Strategic Analysis'!$D$59:$D$68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6EE-4A4F-A38D-93B389C68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6-EF4A-BA78-C8EC76122B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6-EF4A-BA78-C8EC76122B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76-EF4A-BA78-C8EC76122B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76-EF4A-BA78-C8EC76122B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76-EF4A-BA78-C8EC76122B8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76-EF4A-BA78-C8EC76122B8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76-EF4A-BA78-C8EC76122B8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76-EF4A-BA78-C8EC76122B8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476-EF4A-BA78-C8EC76122B8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476-EF4A-BA78-C8EC76122B88}"/>
              </c:ext>
            </c:extLst>
          </c:dPt>
          <c:val>
            <c:numRef>
              <c:f>'Strategic Analysis'!$D$6:$D$15</c:f>
              <c:numCache>
                <c:formatCode>General</c:formatCode>
                <c:ptCount val="10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4-A643-B241-9669646C6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B6-DE4D-89C9-F16E2C249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B6-DE4D-89C9-F16E2C249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B6-DE4D-89C9-F16E2C249C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B6-DE4D-89C9-F16E2C249C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B6-DE4D-89C9-F16E2C249C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B6-DE4D-89C9-F16E2C249C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B6-DE4D-89C9-F16E2C249C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B6-DE4D-89C9-F16E2C249C0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B6-DE4D-89C9-F16E2C249C0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EB6-DE4D-89C9-F16E2C249C06}"/>
              </c:ext>
            </c:extLst>
          </c:dPt>
          <c:val>
            <c:numRef>
              <c:f>'Strategic Analysis'!$D$71:$D$80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BD-0843-869E-390CC41D5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C-2C47-91D9-0AFC162F1D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C-2C47-91D9-0AFC162F1D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C-2C47-91D9-0AFC162F1D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C-2C47-91D9-0AFC162F1D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EC-2C47-91D9-0AFC162F1D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EC-2C47-91D9-0AFC162F1D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EC-2C47-91D9-0AFC162F1D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4EC-2C47-91D9-0AFC162F1D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4EC-2C47-91D9-0AFC162F1D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4EC-2C47-91D9-0AFC162F1D2E}"/>
              </c:ext>
            </c:extLst>
          </c:dPt>
          <c:val>
            <c:numRef>
              <c:f>'Strategic Analysis'!$D$83:$D$92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5A-1846-9041-499E33FB4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D9-194D-83DD-F1CA9E75E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D9-194D-83DD-F1CA9E75E9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D9-194D-83DD-F1CA9E75E9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D9-194D-83DD-F1CA9E75E9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D9-194D-83DD-F1CA9E75E9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D9-194D-83DD-F1CA9E75E9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D9-194D-83DD-F1CA9E75E9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D9-194D-83DD-F1CA9E75E98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D9-194D-83DD-F1CA9E75E98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ED9-194D-83DD-F1CA9E75E989}"/>
              </c:ext>
            </c:extLst>
          </c:dPt>
          <c:val>
            <c:numRef>
              <c:f>'Strategic Analysis'!$D$95:$D$104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110-5646-B74E-DD8CFB969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09-8A41-8E4D-F1C89EE24B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09-8A41-8E4D-F1C89EE24B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09-8A41-8E4D-F1C89EE24B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09-8A41-8E4D-F1C89EE24B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09-8A41-8E4D-F1C89EE24B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09-8A41-8E4D-F1C89EE24B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09-8A41-8E4D-F1C89EE24B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09-8A41-8E4D-F1C89EE24B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09-8A41-8E4D-F1C89EE24B5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09-8A41-8E4D-F1C89EE24B5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09-8A41-8E4D-F1C89EE24B5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A09-8A41-8E4D-F1C89EE24B5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A09-8A41-8E4D-F1C89EE24B5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A09-8A41-8E4D-F1C89EE24B5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A09-8A41-8E4D-F1C89EE24B54}"/>
              </c:ext>
            </c:extLst>
          </c:dPt>
          <c:val>
            <c:numRef>
              <c:f>'Strategic Analysis'!$D$107:$D$121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771-9848-A615-D3423338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19-1646-972C-9C975FB815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19-1646-972C-9C975FB815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19-1646-972C-9C975FB815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19-1646-972C-9C975FB815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19-1646-972C-9C975FB81553}"/>
              </c:ext>
            </c:extLst>
          </c:dPt>
          <c:val>
            <c:numRef>
              <c:f>'Strategic Analysis'!$D$124:$D$128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C4-0348-9F2D-822BA1961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68-8345-8B1B-005DA8859C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68-8345-8B1B-005DA8859C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68-8345-8B1B-005DA8859C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68-8345-8B1B-005DA8859C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68-8345-8B1B-005DA8859C8A}"/>
              </c:ext>
            </c:extLst>
          </c:dPt>
          <c:val>
            <c:numRef>
              <c:f>'Strategic Analysis'!$D$131:$D$135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5E-F744-9755-F2783054E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97-CF4A-9794-01E43C3F50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97-CF4A-9794-01E43C3F50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97-CF4A-9794-01E43C3F50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97-CF4A-9794-01E43C3F50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97-CF4A-9794-01E43C3F500F}"/>
              </c:ext>
            </c:extLst>
          </c:dPt>
          <c:val>
            <c:numRef>
              <c:f>'Strategic Analysis'!$D$138:$D$142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E7-164B-A237-6CB3A816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2-BC47-9305-D9BCFB38AF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2-BC47-9305-D9BCFB38AF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22-BC47-9305-D9BCFB38AF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22-BC47-9305-D9BCFB38AF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22-BC47-9305-D9BCFB38AF3D}"/>
              </c:ext>
            </c:extLst>
          </c:dPt>
          <c:val>
            <c:numRef>
              <c:f>'Strategic Analysis'!$D$145:$D$149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4F-E041-9A92-B95C85123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6E-2843-B49A-CF4826E9F3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6E-2843-B49A-CF4826E9F3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6E-2843-B49A-CF4826E9F3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6E-2843-B49A-CF4826E9F3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6E-2843-B49A-CF4826E9F303}"/>
              </c:ext>
            </c:extLst>
          </c:dPt>
          <c:val>
            <c:numRef>
              <c:f>'Strategic Analysis'!$D$152:$D$156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8B-3748-BBB6-0DC35B5E4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78-9E4C-9676-4480F882E4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78-9E4C-9676-4480F882E4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78-9E4C-9676-4480F882E4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78-9E4C-9676-4480F882E4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78-9E4C-9676-4480F882E4E9}"/>
              </c:ext>
            </c:extLst>
          </c:dPt>
          <c:val>
            <c:numRef>
              <c:f>'Strategic Analysis'!$D$159:$D$163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8F-E440-BA14-942FCCE4C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DB-4F46-8E49-238B6D1D49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DB-4F46-8E49-238B6D1D49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DB-4F46-8E49-238B6D1D49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DB-4F46-8E49-238B6D1D49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DB-4F46-8E49-238B6D1D49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DB-4F46-8E49-238B6D1D49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DB-4F46-8E49-238B6D1D49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DB-4F46-8E49-238B6D1D49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DB-4F46-8E49-238B6D1D49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DB-4F46-8E49-238B6D1D49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DB-4F46-8E49-238B6D1D490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BDB-4F46-8E49-238B6D1D490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BDB-4F46-8E49-238B6D1D490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BDB-4F46-8E49-238B6D1D490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BDB-4F46-8E49-238B6D1D4904}"/>
              </c:ext>
            </c:extLst>
          </c:dPt>
          <c:val>
            <c:numRef>
              <c:f>'Strategic Analysis'!$D$18:$D$32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C-6445-A69E-0245D367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B2-054A-A014-A0E29F0CD4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B2-054A-A014-A0E29F0CD4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B2-054A-A014-A0E29F0CD4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B2-054A-A014-A0E29F0CD4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B2-054A-A014-A0E29F0CD4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B2-054A-A014-A0E29F0CD4F3}"/>
              </c:ext>
            </c:extLst>
          </c:dPt>
          <c:val>
            <c:numRef>
              <c:f>'Strategic Analysis'!$D$166:$D$171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A8-854B-9C6E-43655C93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CC-344B-A583-4B28F669D3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CC-344B-A583-4B28F669D3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CC-344B-A583-4B28F669D3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CC-344B-A583-4B28F669D3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CC-344B-A583-4B28F669D3AB}"/>
              </c:ext>
            </c:extLst>
          </c:dPt>
          <c:val>
            <c:numRef>
              <c:f>'Strategic Analysis'!$D$174:$D$178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7-C144-8822-14CD49B7D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8-BB46-8998-EF0DF2C175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8-BB46-8998-EF0DF2C175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8-BB46-8998-EF0DF2C175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B8-BB46-8998-EF0DF2C175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B8-BB46-8998-EF0DF2C17540}"/>
              </c:ext>
            </c:extLst>
          </c:dPt>
          <c:val>
            <c:numRef>
              <c:f>'Strategic Analysis'!$D$181:$D$185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96-AA4D-ABE4-FE58F0A25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C5-BA47-B12E-99A99B760A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C5-BA47-B12E-99A99B760A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C5-BA47-B12E-99A99B760A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C5-BA47-B12E-99A99B760A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C5-BA47-B12E-99A99B760A3E}"/>
              </c:ext>
            </c:extLst>
          </c:dPt>
          <c:val>
            <c:numRef>
              <c:f>'Strategic Analysis'!$D$188:$D$192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43-5E42-AE5C-83835637A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C2-5240-B5AF-38F77AED05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C2-5240-B5AF-38F77AED05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C2-5240-B5AF-38F77AED05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C2-5240-B5AF-38F77AED05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C2-5240-B5AF-38F77AED05DB}"/>
              </c:ext>
            </c:extLst>
          </c:dPt>
          <c:val>
            <c:numRef>
              <c:f>'Strategic Analysis'!$D$195:$D$199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58-E647-8F33-97527E56F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val>
            <c:numRef>
              <c:f>'Strategic Analysis'!$D$202:$D$206</c:f>
            </c:numRef>
          </c:val>
          <c:extLst>
            <c:ext xmlns:c16="http://schemas.microsoft.com/office/drawing/2014/chart" uri="{C3380CC4-5D6E-409C-BE32-E72D297353CC}">
              <c16:uniqueId val="{0000000A-8B4C-8B44-BA2F-7CE96F1C0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B-504F-A462-4AFD5C7959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B-504F-A462-4AFD5C7959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B-504F-A462-4AFD5C7959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B-504F-A462-4AFD5C7959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B-504F-A462-4AFD5C795905}"/>
              </c:ext>
            </c:extLst>
          </c:dPt>
          <c:val>
            <c:numRef>
              <c:f>'Strategic Analysis'!$D$124:$D$128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B9-4D4D-ADBC-365E1506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D-B946-BABA-1C36C2D5C4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D-B946-BABA-1C36C2D5C4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D-B946-BABA-1C36C2D5C4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7D-B946-BABA-1C36C2D5C4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7D-B946-BABA-1C36C2D5C424}"/>
              </c:ext>
            </c:extLst>
          </c:dPt>
          <c:val>
            <c:numRef>
              <c:f>'Strategic Analysis'!$D$131:$D$135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A9-B644-8483-8B702B0B6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AC-E04C-A314-67498AFCD5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AC-E04C-A314-67498AFCD5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AC-E04C-A314-67498AFCD5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AC-E04C-A314-67498AFCD5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AC-E04C-A314-67498AFCD5A8}"/>
              </c:ext>
            </c:extLst>
          </c:dPt>
          <c:val>
            <c:numRef>
              <c:f>'Strategic Analysis'!$D$124:$D$128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B4-E14F-B8D0-00832C198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21-6A4C-9979-9F8B6F2A33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21-6A4C-9979-9F8B6F2A33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21-6A4C-9979-9F8B6F2A33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21-6A4C-9979-9F8B6F2A33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21-6A4C-9979-9F8B6F2A33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21-6A4C-9979-9F8B6F2A33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821-6A4C-9979-9F8B6F2A336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821-6A4C-9979-9F8B6F2A336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821-6A4C-9979-9F8B6F2A336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821-6A4C-9979-9F8B6F2A336E}"/>
              </c:ext>
            </c:extLst>
          </c:dPt>
          <c:val>
            <c:numRef>
              <c:f>'Strategic Analysis'!$D$35:$D$44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8-834B-A1F2-4F04E4C5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B5-E540-85A5-5366BEBC11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B5-E540-85A5-5366BEBC11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B5-E540-85A5-5366BEBC11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B5-E540-85A5-5366BEBC11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B5-E540-85A5-5366BEBC11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B5-E540-85A5-5366BEBC11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B5-E540-85A5-5366BEBC11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B5-E540-85A5-5366BEBC11F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BB5-E540-85A5-5366BEBC11F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BB5-E540-85A5-5366BEBC11F0}"/>
              </c:ext>
            </c:extLst>
          </c:dPt>
          <c:val>
            <c:numRef>
              <c:f>'Strategic Analysis'!$D$47:$D$56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2-8543-A7AD-A24DAC762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38-FF4F-9500-F3BB2B380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38-FF4F-9500-F3BB2B380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38-FF4F-9500-F3BB2B380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38-FF4F-9500-F3BB2B380D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38-FF4F-9500-F3BB2B380D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38-FF4F-9500-F3BB2B380D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38-FF4F-9500-F3BB2B380D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38-FF4F-9500-F3BB2B380D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638-FF4F-9500-F3BB2B380D3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638-FF4F-9500-F3BB2B380D3D}"/>
              </c:ext>
            </c:extLst>
          </c:dPt>
          <c:val>
            <c:numRef>
              <c:f>'Strategic Analysis'!$D$59:$D$68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C-C947-BBC3-7183A6A4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4D-9B4A-B8B5-C270ED8439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4D-9B4A-B8B5-C270ED8439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4D-9B4A-B8B5-C270ED8439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4D-9B4A-B8B5-C270ED8439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4D-9B4A-B8B5-C270ED8439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4D-9B4A-B8B5-C270ED8439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4D-9B4A-B8B5-C270ED8439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4D-9B4A-B8B5-C270ED84393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4D-9B4A-B8B5-C270ED84393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F4D-9B4A-B8B5-C270ED84393B}"/>
              </c:ext>
            </c:extLst>
          </c:dPt>
          <c:val>
            <c:numRef>
              <c:f>'Strategic Analysis'!$D$71:$D$80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1-8C42-8FAE-988B739A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image" Target="../media/image2.png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18" Type="http://schemas.openxmlformats.org/officeDocument/2006/relationships/chart" Target="../charts/chart45.xml"/><Relationship Id="rId26" Type="http://schemas.openxmlformats.org/officeDocument/2006/relationships/chart" Target="../charts/chart53.xml"/><Relationship Id="rId3" Type="http://schemas.openxmlformats.org/officeDocument/2006/relationships/chart" Target="../charts/chart30.xml"/><Relationship Id="rId21" Type="http://schemas.openxmlformats.org/officeDocument/2006/relationships/chart" Target="../charts/chart48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17" Type="http://schemas.openxmlformats.org/officeDocument/2006/relationships/chart" Target="../charts/chart44.xml"/><Relationship Id="rId25" Type="http://schemas.openxmlformats.org/officeDocument/2006/relationships/chart" Target="../charts/chart52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20" Type="http://schemas.openxmlformats.org/officeDocument/2006/relationships/chart" Target="../charts/chart47.xml"/><Relationship Id="rId29" Type="http://schemas.openxmlformats.org/officeDocument/2006/relationships/chart" Target="../charts/chart56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24" Type="http://schemas.openxmlformats.org/officeDocument/2006/relationships/chart" Target="../charts/chart51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23" Type="http://schemas.openxmlformats.org/officeDocument/2006/relationships/chart" Target="../charts/chart50.xml"/><Relationship Id="rId28" Type="http://schemas.openxmlformats.org/officeDocument/2006/relationships/chart" Target="../charts/chart55.xml"/><Relationship Id="rId10" Type="http://schemas.openxmlformats.org/officeDocument/2006/relationships/chart" Target="../charts/chart37.xml"/><Relationship Id="rId19" Type="http://schemas.openxmlformats.org/officeDocument/2006/relationships/chart" Target="../charts/chart46.xml"/><Relationship Id="rId31" Type="http://schemas.openxmlformats.org/officeDocument/2006/relationships/chart" Target="../charts/chart58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Relationship Id="rId22" Type="http://schemas.openxmlformats.org/officeDocument/2006/relationships/chart" Target="../charts/chart49.xml"/><Relationship Id="rId27" Type="http://schemas.openxmlformats.org/officeDocument/2006/relationships/chart" Target="../charts/chart54.xml"/><Relationship Id="rId30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76200</xdr:rowOff>
    </xdr:from>
    <xdr:to>
      <xdr:col>2</xdr:col>
      <xdr:colOff>722313</xdr:colOff>
      <xdr:row>1</xdr:row>
      <xdr:rowOff>1663700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D5F2E9-442A-9D49-9FCB-B14C7D5E5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00" y="228600"/>
          <a:ext cx="1547813" cy="158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295683</xdr:colOff>
      <xdr:row>0</xdr:row>
      <xdr:rowOff>197454</xdr:rowOff>
    </xdr:from>
    <xdr:to>
      <xdr:col>68</xdr:col>
      <xdr:colOff>58110</xdr:colOff>
      <xdr:row>3</xdr:row>
      <xdr:rowOff>64358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0C3FD5-54B2-0444-8194-4591392B5C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1424801</xdr:colOff>
      <xdr:row>0</xdr:row>
      <xdr:rowOff>196236</xdr:rowOff>
    </xdr:from>
    <xdr:to>
      <xdr:col>69</xdr:col>
      <xdr:colOff>388</xdr:colOff>
      <xdr:row>3</xdr:row>
      <xdr:rowOff>61501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BBC524-DF3C-5B4A-9DB9-4B8B393C3F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1387176</xdr:colOff>
      <xdr:row>0</xdr:row>
      <xdr:rowOff>202251</xdr:rowOff>
    </xdr:from>
    <xdr:to>
      <xdr:col>70</xdr:col>
      <xdr:colOff>29362</xdr:colOff>
      <xdr:row>3</xdr:row>
      <xdr:rowOff>71590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33C2BB9-7181-7B46-8141-C8F9F17B6BF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2440205</xdr:colOff>
      <xdr:row>0</xdr:row>
      <xdr:rowOff>0</xdr:rowOff>
    </xdr:from>
    <xdr:to>
      <xdr:col>3</xdr:col>
      <xdr:colOff>494565</xdr:colOff>
      <xdr:row>1</xdr:row>
      <xdr:rowOff>290282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6169F17-3C90-054D-8317-19DD43E64C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1205" y="0"/>
          <a:ext cx="1737360" cy="544282"/>
        </a:xfrm>
        <a:prstGeom prst="rect">
          <a:avLst/>
        </a:prstGeom>
      </xdr:spPr>
    </xdr:pic>
    <xdr:clientData/>
  </xdr:twoCellAnchor>
  <xdr:twoCellAnchor>
    <xdr:from>
      <xdr:col>72</xdr:col>
      <xdr:colOff>26458</xdr:colOff>
      <xdr:row>4</xdr:row>
      <xdr:rowOff>42334</xdr:rowOff>
    </xdr:from>
    <xdr:to>
      <xdr:col>72</xdr:col>
      <xdr:colOff>3318298</xdr:colOff>
      <xdr:row>14</xdr:row>
      <xdr:rowOff>152824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20CC5C-2D15-C740-BA99-34E2CB06E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72</xdr:col>
      <xdr:colOff>42332</xdr:colOff>
      <xdr:row>16</xdr:row>
      <xdr:rowOff>42332</xdr:rowOff>
    </xdr:from>
    <xdr:to>
      <xdr:col>72</xdr:col>
      <xdr:colOff>3334172</xdr:colOff>
      <xdr:row>31</xdr:row>
      <xdr:rowOff>167639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8D2BC0-E3CB-A844-871B-28C0B85E6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72</xdr:col>
      <xdr:colOff>47624</xdr:colOff>
      <xdr:row>33</xdr:row>
      <xdr:rowOff>42332</xdr:rowOff>
    </xdr:from>
    <xdr:to>
      <xdr:col>72</xdr:col>
      <xdr:colOff>3339464</xdr:colOff>
      <xdr:row>43</xdr:row>
      <xdr:rowOff>152822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DA058A-2411-CF45-A96B-3EB2359FA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72</xdr:col>
      <xdr:colOff>42334</xdr:colOff>
      <xdr:row>45</xdr:row>
      <xdr:rowOff>0</xdr:rowOff>
    </xdr:from>
    <xdr:to>
      <xdr:col>72</xdr:col>
      <xdr:colOff>3334174</xdr:colOff>
      <xdr:row>56</xdr:row>
      <xdr:rowOff>22014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F6DF8FB-5874-CD4D-B6E5-2957DA0B1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19050</xdr:colOff>
      <xdr:row>57</xdr:row>
      <xdr:rowOff>0</xdr:rowOff>
    </xdr:from>
    <xdr:to>
      <xdr:col>72</xdr:col>
      <xdr:colOff>3310890</xdr:colOff>
      <xdr:row>68</xdr:row>
      <xdr:rowOff>22013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B49D29A-491B-DB49-B821-57808C7D7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72</xdr:col>
      <xdr:colOff>31750</xdr:colOff>
      <xdr:row>69</xdr:row>
      <xdr:rowOff>1588</xdr:rowOff>
    </xdr:from>
    <xdr:to>
      <xdr:col>72</xdr:col>
      <xdr:colOff>3323590</xdr:colOff>
      <xdr:row>79</xdr:row>
      <xdr:rowOff>159703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67D4EAD-3195-3E4D-8B77-0121DC65D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72</xdr:col>
      <xdr:colOff>31750</xdr:colOff>
      <xdr:row>81</xdr:row>
      <xdr:rowOff>17463</xdr:rowOff>
    </xdr:from>
    <xdr:to>
      <xdr:col>72</xdr:col>
      <xdr:colOff>3323590</xdr:colOff>
      <xdr:row>91</xdr:row>
      <xdr:rowOff>84138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094CC73-7A33-DC4E-AA2E-40C807C0A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72</xdr:col>
      <xdr:colOff>31750</xdr:colOff>
      <xdr:row>92</xdr:row>
      <xdr:rowOff>177800</xdr:rowOff>
    </xdr:from>
    <xdr:to>
      <xdr:col>72</xdr:col>
      <xdr:colOff>3323590</xdr:colOff>
      <xdr:row>103</xdr:row>
      <xdr:rowOff>116840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31D62A4-28E1-5A4D-9442-6CAE598CA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72</xdr:col>
      <xdr:colOff>31750</xdr:colOff>
      <xdr:row>105</xdr:row>
      <xdr:rowOff>0</xdr:rowOff>
    </xdr:from>
    <xdr:to>
      <xdr:col>72</xdr:col>
      <xdr:colOff>3323590</xdr:colOff>
      <xdr:row>120</xdr:row>
      <xdr:rowOff>63500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B09C601-5C22-1649-AC9E-91EFEB5A0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72</xdr:col>
      <xdr:colOff>19050</xdr:colOff>
      <xdr:row>122</xdr:row>
      <xdr:rowOff>50800</xdr:rowOff>
    </xdr:from>
    <xdr:to>
      <xdr:col>72</xdr:col>
      <xdr:colOff>3310890</xdr:colOff>
      <xdr:row>127</xdr:row>
      <xdr:rowOff>125307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8725344-C779-634E-B3FC-1FF3B6E63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72</xdr:col>
      <xdr:colOff>31750</xdr:colOff>
      <xdr:row>129</xdr:row>
      <xdr:rowOff>38100</xdr:rowOff>
    </xdr:from>
    <xdr:to>
      <xdr:col>72</xdr:col>
      <xdr:colOff>3323590</xdr:colOff>
      <xdr:row>134</xdr:row>
      <xdr:rowOff>142240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1D2B705-1F81-F141-B9B5-BFD637E41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72</xdr:col>
      <xdr:colOff>31750</xdr:colOff>
      <xdr:row>136</xdr:row>
      <xdr:rowOff>38100</xdr:rowOff>
    </xdr:from>
    <xdr:to>
      <xdr:col>72</xdr:col>
      <xdr:colOff>3323590</xdr:colOff>
      <xdr:row>141</xdr:row>
      <xdr:rowOff>142240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E60017B-A2FE-4B43-AFA7-3E1FB0A9B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72</xdr:col>
      <xdr:colOff>44450</xdr:colOff>
      <xdr:row>143</xdr:row>
      <xdr:rowOff>38100</xdr:rowOff>
    </xdr:from>
    <xdr:to>
      <xdr:col>72</xdr:col>
      <xdr:colOff>3336290</xdr:colOff>
      <xdr:row>148</xdr:row>
      <xdr:rowOff>142240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3BD74F-7559-7B4D-9716-A766B1F98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72</xdr:col>
      <xdr:colOff>44450</xdr:colOff>
      <xdr:row>150</xdr:row>
      <xdr:rowOff>63500</xdr:rowOff>
    </xdr:from>
    <xdr:to>
      <xdr:col>72</xdr:col>
      <xdr:colOff>3336290</xdr:colOff>
      <xdr:row>155</xdr:row>
      <xdr:rowOff>167640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D33A4E5-6BEC-9C4B-B0DE-56A0692CFD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72</xdr:col>
      <xdr:colOff>44450</xdr:colOff>
      <xdr:row>157</xdr:row>
      <xdr:rowOff>63500</xdr:rowOff>
    </xdr:from>
    <xdr:to>
      <xdr:col>72</xdr:col>
      <xdr:colOff>3336290</xdr:colOff>
      <xdr:row>162</xdr:row>
      <xdr:rowOff>167640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A2ECF02-BDCB-8140-A8CF-11FC14DE3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72</xdr:col>
      <xdr:colOff>44450</xdr:colOff>
      <xdr:row>164</xdr:row>
      <xdr:rowOff>63500</xdr:rowOff>
    </xdr:from>
    <xdr:to>
      <xdr:col>72</xdr:col>
      <xdr:colOff>3336290</xdr:colOff>
      <xdr:row>170</xdr:row>
      <xdr:rowOff>167640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46AAD23B-A161-9C41-B097-0FC939DDAA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72</xdr:col>
      <xdr:colOff>31750</xdr:colOff>
      <xdr:row>172</xdr:row>
      <xdr:rowOff>9877</xdr:rowOff>
    </xdr:from>
    <xdr:to>
      <xdr:col>72</xdr:col>
      <xdr:colOff>3323590</xdr:colOff>
      <xdr:row>177</xdr:row>
      <xdr:rowOff>175824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E367C0F-A288-AF42-BDB3-E3C8B9C19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72</xdr:col>
      <xdr:colOff>28222</xdr:colOff>
      <xdr:row>179</xdr:row>
      <xdr:rowOff>4233</xdr:rowOff>
    </xdr:from>
    <xdr:to>
      <xdr:col>72</xdr:col>
      <xdr:colOff>3320062</xdr:colOff>
      <xdr:row>184</xdr:row>
      <xdr:rowOff>170180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F2DBA4C-1FF2-7547-B02C-24F98E46C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72</xdr:col>
      <xdr:colOff>42332</xdr:colOff>
      <xdr:row>186</xdr:row>
      <xdr:rowOff>18345</xdr:rowOff>
    </xdr:from>
    <xdr:to>
      <xdr:col>72</xdr:col>
      <xdr:colOff>3334172</xdr:colOff>
      <xdr:row>192</xdr:row>
      <xdr:rowOff>847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CD70751-64C6-404F-84D8-B6D86D8AD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72</xdr:col>
      <xdr:colOff>42332</xdr:colOff>
      <xdr:row>193</xdr:row>
      <xdr:rowOff>4233</xdr:rowOff>
    </xdr:from>
    <xdr:to>
      <xdr:col>72</xdr:col>
      <xdr:colOff>3334172</xdr:colOff>
      <xdr:row>198</xdr:row>
      <xdr:rowOff>170180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EE77367-A189-2C45-8FAF-BE4E10C70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72</xdr:col>
      <xdr:colOff>33262</xdr:colOff>
      <xdr:row>199</xdr:row>
      <xdr:rowOff>177597</xdr:rowOff>
    </xdr:from>
    <xdr:to>
      <xdr:col>72</xdr:col>
      <xdr:colOff>3325102</xdr:colOff>
      <xdr:row>205</xdr:row>
      <xdr:rowOff>151027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FE26671E-C1D5-5940-B2D9-9D86AE078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72</xdr:col>
      <xdr:colOff>19050</xdr:colOff>
      <xdr:row>129</xdr:row>
      <xdr:rowOff>50800</xdr:rowOff>
    </xdr:from>
    <xdr:to>
      <xdr:col>72</xdr:col>
      <xdr:colOff>3310890</xdr:colOff>
      <xdr:row>134</xdr:row>
      <xdr:rowOff>125307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1FC460B-85C8-6C46-A3CD-23BD3517A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72</xdr:col>
      <xdr:colOff>31750</xdr:colOff>
      <xdr:row>136</xdr:row>
      <xdr:rowOff>38100</xdr:rowOff>
    </xdr:from>
    <xdr:to>
      <xdr:col>72</xdr:col>
      <xdr:colOff>3323590</xdr:colOff>
      <xdr:row>141</xdr:row>
      <xdr:rowOff>142240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5F7914A6-D2BD-5B4C-9CB2-7EC4170CD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72</xdr:col>
      <xdr:colOff>19050</xdr:colOff>
      <xdr:row>136</xdr:row>
      <xdr:rowOff>50800</xdr:rowOff>
    </xdr:from>
    <xdr:to>
      <xdr:col>72</xdr:col>
      <xdr:colOff>3310890</xdr:colOff>
      <xdr:row>141</xdr:row>
      <xdr:rowOff>125307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AB2D150-35A6-564A-B830-E6B6715DD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187476</xdr:colOff>
      <xdr:row>2</xdr:row>
      <xdr:rowOff>10946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EB0ABA3-9ECC-8847-8D3E-E16444A67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568476" cy="585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303154</xdr:colOff>
      <xdr:row>0</xdr:row>
      <xdr:rowOff>133955</xdr:rowOff>
    </xdr:from>
    <xdr:to>
      <xdr:col>18</xdr:col>
      <xdr:colOff>62471</xdr:colOff>
      <xdr:row>3</xdr:row>
      <xdr:rowOff>88120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9DC4D-C639-AB49-9823-2A3CF7FD1AF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1424801</xdr:colOff>
      <xdr:row>0</xdr:row>
      <xdr:rowOff>145436</xdr:rowOff>
    </xdr:from>
    <xdr:to>
      <xdr:col>18</xdr:col>
      <xdr:colOff>1434740</xdr:colOff>
      <xdr:row>3</xdr:row>
      <xdr:rowOff>99601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96B4A5-A3B0-884E-94E7-7A38E4090F6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1412576</xdr:colOff>
      <xdr:row>0</xdr:row>
      <xdr:rowOff>138751</xdr:rowOff>
    </xdr:from>
    <xdr:to>
      <xdr:col>19</xdr:col>
      <xdr:colOff>1426361</xdr:colOff>
      <xdr:row>3</xdr:row>
      <xdr:rowOff>96990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FD2A20-023B-354E-82BE-FF1B874A0A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1425276</xdr:colOff>
      <xdr:row>0</xdr:row>
      <xdr:rowOff>113351</xdr:rowOff>
    </xdr:from>
    <xdr:ext cx="1450839" cy="842354"/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EA208A-7AFD-B945-A0AF-5093ADB8DEF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>
    <xdr:from>
      <xdr:col>2</xdr:col>
      <xdr:colOff>1354669</xdr:colOff>
      <xdr:row>0</xdr:row>
      <xdr:rowOff>141821</xdr:rowOff>
    </xdr:from>
    <xdr:to>
      <xdr:col>4</xdr:col>
      <xdr:colOff>55653</xdr:colOff>
      <xdr:row>3</xdr:row>
      <xdr:rowOff>95986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1D7D9EA-8BD1-0645-9F56-3E2636BAD8D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1416050</xdr:colOff>
      <xdr:row>0</xdr:row>
      <xdr:rowOff>141817</xdr:rowOff>
    </xdr:from>
    <xdr:to>
      <xdr:col>2</xdr:col>
      <xdr:colOff>1425991</xdr:colOff>
      <xdr:row>3</xdr:row>
      <xdr:rowOff>95982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1F926FD-8ACC-0044-BBDC-D3340A702C7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201083</xdr:colOff>
      <xdr:row>0</xdr:row>
      <xdr:rowOff>131234</xdr:rowOff>
    </xdr:from>
    <xdr:to>
      <xdr:col>2</xdr:col>
      <xdr:colOff>7434</xdr:colOff>
      <xdr:row>3</xdr:row>
      <xdr:rowOff>89473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D2DDA11-BEF7-B44B-9BCD-DACEC5C5612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26458</xdr:colOff>
      <xdr:row>4</xdr:row>
      <xdr:rowOff>42334</xdr:rowOff>
    </xdr:from>
    <xdr:to>
      <xdr:col>22</xdr:col>
      <xdr:colOff>3318298</xdr:colOff>
      <xdr:row>14</xdr:row>
      <xdr:rowOff>152824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7E22E30D-A22D-BB4D-AAAC-00D25FCD9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42332</xdr:colOff>
      <xdr:row>16</xdr:row>
      <xdr:rowOff>42332</xdr:rowOff>
    </xdr:from>
    <xdr:to>
      <xdr:col>22</xdr:col>
      <xdr:colOff>3334172</xdr:colOff>
      <xdr:row>31</xdr:row>
      <xdr:rowOff>167639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20431F4-60AA-A744-B87A-48A076ABF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47624</xdr:colOff>
      <xdr:row>33</xdr:row>
      <xdr:rowOff>42332</xdr:rowOff>
    </xdr:from>
    <xdr:to>
      <xdr:col>22</xdr:col>
      <xdr:colOff>3339464</xdr:colOff>
      <xdr:row>43</xdr:row>
      <xdr:rowOff>152822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F9E19C4-4C0B-5D4D-A844-89ECD1F52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42334</xdr:colOff>
      <xdr:row>45</xdr:row>
      <xdr:rowOff>0</xdr:rowOff>
    </xdr:from>
    <xdr:to>
      <xdr:col>22</xdr:col>
      <xdr:colOff>3334174</xdr:colOff>
      <xdr:row>56</xdr:row>
      <xdr:rowOff>22014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287541F-846F-5142-8442-423106DC0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19050</xdr:colOff>
      <xdr:row>57</xdr:row>
      <xdr:rowOff>0</xdr:rowOff>
    </xdr:from>
    <xdr:to>
      <xdr:col>22</xdr:col>
      <xdr:colOff>3310890</xdr:colOff>
      <xdr:row>68</xdr:row>
      <xdr:rowOff>22013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16FFCCB1-A742-5343-A23C-62706EF75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31750</xdr:colOff>
      <xdr:row>69</xdr:row>
      <xdr:rowOff>1588</xdr:rowOff>
    </xdr:from>
    <xdr:to>
      <xdr:col>22</xdr:col>
      <xdr:colOff>3323590</xdr:colOff>
      <xdr:row>79</xdr:row>
      <xdr:rowOff>159703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4E3BB762-D65B-AD45-A98E-05AB0762B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31750</xdr:colOff>
      <xdr:row>81</xdr:row>
      <xdr:rowOff>17463</xdr:rowOff>
    </xdr:from>
    <xdr:to>
      <xdr:col>22</xdr:col>
      <xdr:colOff>3323590</xdr:colOff>
      <xdr:row>91</xdr:row>
      <xdr:rowOff>84138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BCF6C7E9-EA67-144B-BEBA-1B2B6EB37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31750</xdr:colOff>
      <xdr:row>92</xdr:row>
      <xdr:rowOff>177800</xdr:rowOff>
    </xdr:from>
    <xdr:to>
      <xdr:col>22</xdr:col>
      <xdr:colOff>3323590</xdr:colOff>
      <xdr:row>103</xdr:row>
      <xdr:rowOff>116840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90AF2EA-6417-9C43-A7B0-1844D44B4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31750</xdr:colOff>
      <xdr:row>105</xdr:row>
      <xdr:rowOff>0</xdr:rowOff>
    </xdr:from>
    <xdr:to>
      <xdr:col>22</xdr:col>
      <xdr:colOff>3323590</xdr:colOff>
      <xdr:row>120</xdr:row>
      <xdr:rowOff>63500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BCE9C9AA-B038-3140-8BC3-9C0242C97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19050</xdr:colOff>
      <xdr:row>122</xdr:row>
      <xdr:rowOff>50800</xdr:rowOff>
    </xdr:from>
    <xdr:to>
      <xdr:col>22</xdr:col>
      <xdr:colOff>3310890</xdr:colOff>
      <xdr:row>127</xdr:row>
      <xdr:rowOff>125307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FA288C9-4A42-A647-8AC6-7938334A5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31750</xdr:colOff>
      <xdr:row>129</xdr:row>
      <xdr:rowOff>38100</xdr:rowOff>
    </xdr:from>
    <xdr:to>
      <xdr:col>22</xdr:col>
      <xdr:colOff>3323590</xdr:colOff>
      <xdr:row>134</xdr:row>
      <xdr:rowOff>142240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FD3D326D-9D8F-8945-8B5F-C7BF0C6C5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31750</xdr:colOff>
      <xdr:row>136</xdr:row>
      <xdr:rowOff>38100</xdr:rowOff>
    </xdr:from>
    <xdr:to>
      <xdr:col>22</xdr:col>
      <xdr:colOff>3323590</xdr:colOff>
      <xdr:row>141</xdr:row>
      <xdr:rowOff>142240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35C65B6C-9B05-8B49-81ED-A6D651971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44450</xdr:colOff>
      <xdr:row>143</xdr:row>
      <xdr:rowOff>38100</xdr:rowOff>
    </xdr:from>
    <xdr:to>
      <xdr:col>22</xdr:col>
      <xdr:colOff>3336290</xdr:colOff>
      <xdr:row>148</xdr:row>
      <xdr:rowOff>142240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5DA25856-2EC6-0A45-ACC1-6BB90AEE2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44450</xdr:colOff>
      <xdr:row>150</xdr:row>
      <xdr:rowOff>63500</xdr:rowOff>
    </xdr:from>
    <xdr:to>
      <xdr:col>22</xdr:col>
      <xdr:colOff>3336290</xdr:colOff>
      <xdr:row>155</xdr:row>
      <xdr:rowOff>167640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63507593-91C0-7945-AF10-4D7038BA4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44450</xdr:colOff>
      <xdr:row>157</xdr:row>
      <xdr:rowOff>63500</xdr:rowOff>
    </xdr:from>
    <xdr:to>
      <xdr:col>22</xdr:col>
      <xdr:colOff>3336290</xdr:colOff>
      <xdr:row>162</xdr:row>
      <xdr:rowOff>167640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8E17DCE-7903-C848-B394-CCCDA77F3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44450</xdr:colOff>
      <xdr:row>164</xdr:row>
      <xdr:rowOff>63500</xdr:rowOff>
    </xdr:from>
    <xdr:to>
      <xdr:col>22</xdr:col>
      <xdr:colOff>3336290</xdr:colOff>
      <xdr:row>170</xdr:row>
      <xdr:rowOff>167640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91AC65C3-9AD3-D448-87A7-5F3D30592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31750</xdr:colOff>
      <xdr:row>172</xdr:row>
      <xdr:rowOff>9877</xdr:rowOff>
    </xdr:from>
    <xdr:to>
      <xdr:col>22</xdr:col>
      <xdr:colOff>3323590</xdr:colOff>
      <xdr:row>177</xdr:row>
      <xdr:rowOff>175824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843F290F-D39E-994A-A22D-D88E7227F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28222</xdr:colOff>
      <xdr:row>179</xdr:row>
      <xdr:rowOff>4233</xdr:rowOff>
    </xdr:from>
    <xdr:to>
      <xdr:col>22</xdr:col>
      <xdr:colOff>3320062</xdr:colOff>
      <xdr:row>184</xdr:row>
      <xdr:rowOff>170180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06962A2-A9D3-734A-B82D-8AF1770D3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22</xdr:col>
      <xdr:colOff>42332</xdr:colOff>
      <xdr:row>186</xdr:row>
      <xdr:rowOff>18345</xdr:rowOff>
    </xdr:from>
    <xdr:to>
      <xdr:col>22</xdr:col>
      <xdr:colOff>3334172</xdr:colOff>
      <xdr:row>192</xdr:row>
      <xdr:rowOff>847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E7963595-2248-DC4F-A655-F3A772439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42332</xdr:colOff>
      <xdr:row>193</xdr:row>
      <xdr:rowOff>4233</xdr:rowOff>
    </xdr:from>
    <xdr:to>
      <xdr:col>22</xdr:col>
      <xdr:colOff>3334172</xdr:colOff>
      <xdr:row>198</xdr:row>
      <xdr:rowOff>170180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4CF93773-354D-E347-B431-AABFC6BC6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33262</xdr:colOff>
      <xdr:row>199</xdr:row>
      <xdr:rowOff>177597</xdr:rowOff>
    </xdr:from>
    <xdr:to>
      <xdr:col>22</xdr:col>
      <xdr:colOff>3325102</xdr:colOff>
      <xdr:row>205</xdr:row>
      <xdr:rowOff>151027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F02B326-1E69-6047-A4A9-427A26485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22</xdr:col>
      <xdr:colOff>19050</xdr:colOff>
      <xdr:row>129</xdr:row>
      <xdr:rowOff>50800</xdr:rowOff>
    </xdr:from>
    <xdr:to>
      <xdr:col>22</xdr:col>
      <xdr:colOff>3310890</xdr:colOff>
      <xdr:row>134</xdr:row>
      <xdr:rowOff>125307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66A24228-27DB-364E-9A8D-62CCE561A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22</xdr:col>
      <xdr:colOff>31750</xdr:colOff>
      <xdr:row>136</xdr:row>
      <xdr:rowOff>38100</xdr:rowOff>
    </xdr:from>
    <xdr:to>
      <xdr:col>22</xdr:col>
      <xdr:colOff>3323590</xdr:colOff>
      <xdr:row>141</xdr:row>
      <xdr:rowOff>142240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FA22B61F-E137-1D45-9010-D67111A51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22</xdr:col>
      <xdr:colOff>19050</xdr:colOff>
      <xdr:row>136</xdr:row>
      <xdr:rowOff>50800</xdr:rowOff>
    </xdr:from>
    <xdr:to>
      <xdr:col>22</xdr:col>
      <xdr:colOff>3310890</xdr:colOff>
      <xdr:row>141</xdr:row>
      <xdr:rowOff>125307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1F33EB70-8551-844A-96EA-06CEADB0A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0D22-0FD0-6941-893D-A70B41E35D79}">
  <dimension ref="A1:O23"/>
  <sheetViews>
    <sheetView showGridLines="0" showRowColHeaders="0" tabSelected="1" workbookViewId="0">
      <selection activeCell="I17" sqref="I17"/>
    </sheetView>
  </sheetViews>
  <sheetFormatPr baseColWidth="10" defaultColWidth="11.5" defaultRowHeight="15" x14ac:dyDescent="0.25"/>
  <cols>
    <col min="1" max="7" width="11.5" style="221"/>
    <col min="8" max="8" width="19.6640625" style="221" customWidth="1"/>
    <col min="9" max="14" width="11.5" style="221"/>
    <col min="15" max="15" width="24" style="221" customWidth="1"/>
    <col min="16" max="16384" width="11.5" style="221"/>
  </cols>
  <sheetData>
    <row r="1" spans="1:15" ht="17" customHeight="1" thickBot="1" x14ac:dyDescent="0.3">
      <c r="B1" s="266" t="s">
        <v>275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138" customHeight="1" thickTop="1" thickBot="1" x14ac:dyDescent="0.3">
      <c r="B2" s="224"/>
      <c r="C2" s="225"/>
      <c r="D2" s="225"/>
      <c r="E2" s="226" t="s">
        <v>266</v>
      </c>
      <c r="F2" s="225"/>
      <c r="G2" s="225"/>
      <c r="H2" s="225"/>
      <c r="I2" s="225"/>
      <c r="J2" s="225"/>
      <c r="K2" s="225"/>
      <c r="L2" s="225"/>
      <c r="M2" s="225"/>
      <c r="N2" s="225"/>
      <c r="O2" s="227"/>
    </row>
    <row r="3" spans="1:15" ht="16" thickTop="1" x14ac:dyDescent="0.25"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0"/>
    </row>
    <row r="4" spans="1:15" ht="20" x14ac:dyDescent="0.3">
      <c r="B4" s="231" t="s">
        <v>265</v>
      </c>
      <c r="C4" s="232"/>
      <c r="D4" s="232"/>
      <c r="E4" s="232"/>
      <c r="F4" s="232"/>
      <c r="G4" s="232"/>
      <c r="H4" s="233"/>
      <c r="I4" s="233"/>
      <c r="J4" s="233"/>
      <c r="K4" s="233"/>
      <c r="L4" s="233"/>
      <c r="M4" s="234"/>
      <c r="N4" s="234"/>
      <c r="O4" s="235"/>
    </row>
    <row r="5" spans="1:15" ht="20" x14ac:dyDescent="0.3">
      <c r="A5" s="222"/>
      <c r="B5" s="236" t="s">
        <v>264</v>
      </c>
      <c r="C5" s="237"/>
      <c r="D5" s="237"/>
      <c r="E5" s="237"/>
      <c r="F5" s="237"/>
      <c r="G5" s="237"/>
      <c r="H5" s="233"/>
      <c r="I5" s="233"/>
      <c r="J5" s="233"/>
      <c r="K5" s="233"/>
      <c r="L5" s="233"/>
      <c r="M5" s="234"/>
      <c r="N5" s="234"/>
      <c r="O5" s="235"/>
    </row>
    <row r="6" spans="1:15" ht="20" x14ac:dyDescent="0.3">
      <c r="B6" s="238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4"/>
      <c r="N6" s="234"/>
      <c r="O6" s="235"/>
    </row>
    <row r="7" spans="1:15" ht="20" x14ac:dyDescent="0.3">
      <c r="B7" s="238" t="s">
        <v>263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4"/>
      <c r="N7" s="234"/>
      <c r="O7" s="235"/>
    </row>
    <row r="8" spans="1:15" ht="20" x14ac:dyDescent="0.3">
      <c r="B8" s="238" t="s">
        <v>262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4"/>
      <c r="N8" s="234"/>
      <c r="O8" s="235"/>
    </row>
    <row r="9" spans="1:15" ht="20" x14ac:dyDescent="0.3">
      <c r="B9" s="238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4"/>
      <c r="N9" s="234"/>
      <c r="O9" s="235"/>
    </row>
    <row r="10" spans="1:15" ht="20" x14ac:dyDescent="0.3">
      <c r="B10" s="238" t="s">
        <v>261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4"/>
      <c r="N10" s="234"/>
      <c r="O10" s="235"/>
    </row>
    <row r="11" spans="1:15" ht="20" x14ac:dyDescent="0.3">
      <c r="B11" s="238" t="s">
        <v>260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4"/>
      <c r="N11" s="234"/>
      <c r="O11" s="235"/>
    </row>
    <row r="12" spans="1:15" ht="20" x14ac:dyDescent="0.3">
      <c r="B12" s="238" t="s">
        <v>259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5"/>
    </row>
    <row r="13" spans="1:15" ht="20" x14ac:dyDescent="0.3">
      <c r="B13" s="238" t="s">
        <v>258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5"/>
    </row>
    <row r="14" spans="1:15" ht="20" x14ac:dyDescent="0.3">
      <c r="B14" s="238" t="s">
        <v>274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5"/>
    </row>
    <row r="15" spans="1:15" x14ac:dyDescent="0.25">
      <c r="B15" s="239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5"/>
    </row>
    <row r="16" spans="1:15" ht="20" x14ac:dyDescent="0.3">
      <c r="B16" s="238" t="s">
        <v>257</v>
      </c>
      <c r="C16" s="234"/>
      <c r="D16" s="234"/>
      <c r="E16" s="234"/>
      <c r="F16" s="234"/>
      <c r="G16" s="234"/>
      <c r="H16" s="240" t="s">
        <v>0</v>
      </c>
      <c r="I16" s="240" t="s">
        <v>1</v>
      </c>
      <c r="J16" s="241"/>
      <c r="K16" s="241"/>
      <c r="L16" s="241"/>
      <c r="M16" s="241"/>
      <c r="N16" s="241"/>
      <c r="O16" s="242"/>
    </row>
    <row r="17" spans="2:15" ht="28" x14ac:dyDescent="0.4">
      <c r="B17" s="243">
        <v>1</v>
      </c>
      <c r="C17" s="244" t="s">
        <v>186</v>
      </c>
      <c r="D17" s="234"/>
      <c r="E17" s="234"/>
      <c r="F17" s="234"/>
      <c r="G17" s="234"/>
      <c r="H17" s="245"/>
      <c r="I17" s="299" t="s">
        <v>279</v>
      </c>
      <c r="J17" s="246"/>
      <c r="K17" s="246"/>
      <c r="L17" s="246"/>
      <c r="M17" s="246"/>
      <c r="N17" s="246"/>
      <c r="O17" s="247"/>
    </row>
    <row r="18" spans="2:15" ht="28" x14ac:dyDescent="0.4">
      <c r="B18" s="243">
        <v>2</v>
      </c>
      <c r="C18" s="244" t="s">
        <v>2</v>
      </c>
      <c r="D18" s="234"/>
      <c r="E18" s="234"/>
      <c r="F18" s="234"/>
      <c r="G18" s="234"/>
      <c r="H18" s="248" t="s">
        <v>191</v>
      </c>
      <c r="I18" s="248" t="s">
        <v>194</v>
      </c>
      <c r="J18" s="249"/>
      <c r="K18" s="249"/>
      <c r="L18" s="249"/>
      <c r="M18" s="249"/>
      <c r="N18" s="249"/>
      <c r="O18" s="250"/>
    </row>
    <row r="19" spans="2:15" ht="28" x14ac:dyDescent="0.4">
      <c r="B19" s="251">
        <v>3</v>
      </c>
      <c r="C19" s="244" t="s">
        <v>3</v>
      </c>
      <c r="D19" s="234"/>
      <c r="E19" s="234"/>
      <c r="F19" s="234"/>
      <c r="G19" s="234"/>
      <c r="H19" s="245" t="s">
        <v>192</v>
      </c>
      <c r="I19" s="245" t="s">
        <v>195</v>
      </c>
      <c r="J19" s="246"/>
      <c r="K19" s="246"/>
      <c r="L19" s="246"/>
      <c r="M19" s="246"/>
      <c r="N19" s="246"/>
      <c r="O19" s="247"/>
    </row>
    <row r="20" spans="2:15" ht="28" x14ac:dyDescent="0.4">
      <c r="B20" s="252">
        <v>4</v>
      </c>
      <c r="C20" s="244" t="s">
        <v>4</v>
      </c>
      <c r="D20" s="234"/>
      <c r="E20" s="234"/>
      <c r="F20" s="234"/>
      <c r="G20" s="234"/>
      <c r="H20" s="248" t="s">
        <v>193</v>
      </c>
      <c r="I20" s="248" t="s">
        <v>196</v>
      </c>
      <c r="J20" s="249"/>
      <c r="K20" s="249"/>
      <c r="L20" s="249"/>
      <c r="M20" s="249"/>
      <c r="N20" s="249"/>
      <c r="O20" s="250"/>
    </row>
    <row r="21" spans="2:15" ht="28" x14ac:dyDescent="0.4">
      <c r="B21" s="252">
        <v>5</v>
      </c>
      <c r="C21" s="244" t="s">
        <v>5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5"/>
    </row>
    <row r="22" spans="2:15" ht="16" thickBot="1" x14ac:dyDescent="0.3">
      <c r="B22" s="253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5"/>
    </row>
    <row r="23" spans="2:15" ht="16" thickTop="1" x14ac:dyDescent="0.25"/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6872-AFF9-2C47-8C37-70120E6F31D0}">
  <sheetPr codeName="Sheet1">
    <tabColor rgb="FFF8893D"/>
    <pageSetUpPr fitToPage="1"/>
  </sheetPr>
  <dimension ref="A1:BW224"/>
  <sheetViews>
    <sheetView showGridLines="0" showRowColHeaders="0" zoomScaleNormal="100" workbookViewId="0">
      <pane ySplit="3" topLeftCell="A134" activePane="bottomLeft" state="frozen"/>
      <selection pane="bottomLeft" activeCell="B174" sqref="B174:B175"/>
    </sheetView>
  </sheetViews>
  <sheetFormatPr baseColWidth="10" defaultColWidth="10.83203125" defaultRowHeight="14" outlineLevelRow="1" outlineLevelCol="1" x14ac:dyDescent="0.2"/>
  <cols>
    <col min="1" max="1" width="5" style="6" bestFit="1" customWidth="1"/>
    <col min="2" max="2" width="44.5" style="6" customWidth="1"/>
    <col min="3" max="3" width="6.1640625" style="6" customWidth="1"/>
    <col min="4" max="4" width="7.1640625" style="6" customWidth="1"/>
    <col min="5" max="5" width="1.6640625" style="6" customWidth="1"/>
    <col min="6" max="65" width="2.6640625" style="6" hidden="1" customWidth="1" outlineLevel="1"/>
    <col min="66" max="66" width="2.83203125" style="6" customWidth="1" collapsed="1"/>
    <col min="67" max="67" width="5" style="6" customWidth="1" outlineLevel="1"/>
    <col min="68" max="69" width="18.83203125" style="6" customWidth="1" outlineLevel="1"/>
    <col min="70" max="70" width="18" style="6" customWidth="1" outlineLevel="1"/>
    <col min="71" max="71" width="2.83203125" style="6" customWidth="1"/>
    <col min="72" max="72" width="1.5" style="6" customWidth="1" outlineLevel="1"/>
    <col min="73" max="73" width="44.33203125" style="6" customWidth="1" outlineLevel="1"/>
    <col min="74" max="74" width="1.83203125" style="6" customWidth="1" outlineLevel="1"/>
    <col min="75" max="75" width="1.6640625" style="6" customWidth="1"/>
    <col min="76" max="16384" width="10.83203125" style="6"/>
  </cols>
  <sheetData>
    <row r="1" spans="1:74" ht="20" customHeight="1" x14ac:dyDescent="0.2">
      <c r="A1" s="270"/>
      <c r="B1" s="271"/>
      <c r="C1" s="271"/>
      <c r="D1" s="269"/>
      <c r="E1" s="269"/>
      <c r="F1" s="279">
        <v>2020</v>
      </c>
      <c r="G1" s="279"/>
      <c r="H1" s="279"/>
      <c r="I1" s="183"/>
      <c r="J1" s="184"/>
      <c r="K1" s="184"/>
      <c r="L1" s="183"/>
      <c r="M1" s="184"/>
      <c r="N1" s="184"/>
      <c r="O1" s="183"/>
      <c r="P1" s="184"/>
      <c r="Q1" s="184"/>
      <c r="R1" s="280">
        <v>2021</v>
      </c>
      <c r="S1" s="279"/>
      <c r="T1" s="279"/>
      <c r="U1" s="183"/>
      <c r="V1" s="184"/>
      <c r="W1" s="184"/>
      <c r="X1" s="183"/>
      <c r="Y1" s="184"/>
      <c r="Z1" s="184"/>
      <c r="AA1" s="183"/>
      <c r="AB1" s="184"/>
      <c r="AC1" s="184"/>
      <c r="AD1" s="280">
        <v>2022</v>
      </c>
      <c r="AE1" s="279"/>
      <c r="AF1" s="279"/>
      <c r="AG1" s="183"/>
      <c r="AH1" s="184"/>
      <c r="AI1" s="184"/>
      <c r="AJ1" s="183"/>
      <c r="AK1" s="184"/>
      <c r="AL1" s="184"/>
      <c r="AM1" s="183"/>
      <c r="AN1" s="184"/>
      <c r="AO1" s="184"/>
      <c r="AP1" s="280">
        <v>2023</v>
      </c>
      <c r="AQ1" s="279"/>
      <c r="AR1" s="279"/>
      <c r="AS1" s="183"/>
      <c r="AT1" s="184"/>
      <c r="AU1" s="184"/>
      <c r="AV1" s="183"/>
      <c r="AW1" s="184"/>
      <c r="AX1" s="184"/>
      <c r="AY1" s="183"/>
      <c r="AZ1" s="184"/>
      <c r="BA1" s="184"/>
      <c r="BB1" s="280">
        <v>2024</v>
      </c>
      <c r="BC1" s="279"/>
      <c r="BD1" s="279"/>
      <c r="BE1" s="183"/>
      <c r="BF1" s="184"/>
      <c r="BG1" s="184"/>
      <c r="BH1" s="183"/>
      <c r="BI1" s="184"/>
      <c r="BJ1" s="184"/>
      <c r="BK1" s="183"/>
      <c r="BL1" s="184"/>
      <c r="BM1" s="184"/>
      <c r="BN1" s="202"/>
      <c r="BO1" s="81"/>
      <c r="BP1" s="103" t="s">
        <v>6</v>
      </c>
      <c r="BQ1" s="82" t="s">
        <v>7</v>
      </c>
      <c r="BR1" s="104" t="s">
        <v>8</v>
      </c>
      <c r="BS1" s="83"/>
      <c r="BT1" s="199"/>
      <c r="BU1" s="199"/>
      <c r="BV1" s="199"/>
    </row>
    <row r="2" spans="1:74" ht="25" customHeight="1" x14ac:dyDescent="0.3">
      <c r="A2" s="272"/>
      <c r="B2" s="273"/>
      <c r="C2" s="273"/>
      <c r="D2" s="269"/>
      <c r="E2" s="269"/>
      <c r="F2" s="188" t="s">
        <v>9</v>
      </c>
      <c r="G2" s="186" t="s">
        <v>10</v>
      </c>
      <c r="H2" s="187" t="s">
        <v>11</v>
      </c>
      <c r="I2" s="188" t="s">
        <v>12</v>
      </c>
      <c r="J2" s="186" t="s">
        <v>11</v>
      </c>
      <c r="K2" s="189" t="s">
        <v>9</v>
      </c>
      <c r="L2" s="188" t="s">
        <v>9</v>
      </c>
      <c r="M2" s="186" t="s">
        <v>12</v>
      </c>
      <c r="N2" s="189" t="s">
        <v>13</v>
      </c>
      <c r="O2" s="188" t="s">
        <v>14</v>
      </c>
      <c r="P2" s="186" t="s">
        <v>15</v>
      </c>
      <c r="Q2" s="188" t="s">
        <v>16</v>
      </c>
      <c r="R2" s="185" t="s">
        <v>9</v>
      </c>
      <c r="S2" s="186" t="s">
        <v>10</v>
      </c>
      <c r="T2" s="187" t="s">
        <v>11</v>
      </c>
      <c r="U2" s="188" t="s">
        <v>12</v>
      </c>
      <c r="V2" s="186" t="s">
        <v>11</v>
      </c>
      <c r="W2" s="189" t="s">
        <v>9</v>
      </c>
      <c r="X2" s="188" t="s">
        <v>9</v>
      </c>
      <c r="Y2" s="186" t="s">
        <v>12</v>
      </c>
      <c r="Z2" s="189" t="s">
        <v>13</v>
      </c>
      <c r="AA2" s="188" t="s">
        <v>14</v>
      </c>
      <c r="AB2" s="186" t="s">
        <v>15</v>
      </c>
      <c r="AC2" s="188" t="s">
        <v>16</v>
      </c>
      <c r="AD2" s="185" t="s">
        <v>9</v>
      </c>
      <c r="AE2" s="186" t="s">
        <v>10</v>
      </c>
      <c r="AF2" s="187" t="s">
        <v>11</v>
      </c>
      <c r="AG2" s="188" t="s">
        <v>12</v>
      </c>
      <c r="AH2" s="186" t="s">
        <v>11</v>
      </c>
      <c r="AI2" s="189" t="s">
        <v>9</v>
      </c>
      <c r="AJ2" s="188" t="s">
        <v>9</v>
      </c>
      <c r="AK2" s="186" t="s">
        <v>12</v>
      </c>
      <c r="AL2" s="189" t="s">
        <v>13</v>
      </c>
      <c r="AM2" s="188" t="s">
        <v>14</v>
      </c>
      <c r="AN2" s="186" t="s">
        <v>15</v>
      </c>
      <c r="AO2" s="188" t="s">
        <v>16</v>
      </c>
      <c r="AP2" s="185" t="s">
        <v>9</v>
      </c>
      <c r="AQ2" s="186" t="s">
        <v>10</v>
      </c>
      <c r="AR2" s="187" t="s">
        <v>11</v>
      </c>
      <c r="AS2" s="188" t="s">
        <v>12</v>
      </c>
      <c r="AT2" s="186" t="s">
        <v>11</v>
      </c>
      <c r="AU2" s="189" t="s">
        <v>9</v>
      </c>
      <c r="AV2" s="188" t="s">
        <v>9</v>
      </c>
      <c r="AW2" s="186" t="s">
        <v>12</v>
      </c>
      <c r="AX2" s="189" t="s">
        <v>13</v>
      </c>
      <c r="AY2" s="188" t="s">
        <v>14</v>
      </c>
      <c r="AZ2" s="186" t="s">
        <v>15</v>
      </c>
      <c r="BA2" s="188" t="s">
        <v>16</v>
      </c>
      <c r="BB2" s="185" t="s">
        <v>9</v>
      </c>
      <c r="BC2" s="186" t="s">
        <v>10</v>
      </c>
      <c r="BD2" s="187" t="s">
        <v>11</v>
      </c>
      <c r="BE2" s="188" t="s">
        <v>12</v>
      </c>
      <c r="BF2" s="186" t="s">
        <v>11</v>
      </c>
      <c r="BG2" s="189" t="s">
        <v>9</v>
      </c>
      <c r="BH2" s="188" t="s">
        <v>9</v>
      </c>
      <c r="BI2" s="186" t="s">
        <v>12</v>
      </c>
      <c r="BJ2" s="189" t="s">
        <v>13</v>
      </c>
      <c r="BK2" s="188" t="s">
        <v>14</v>
      </c>
      <c r="BL2" s="186" t="s">
        <v>15</v>
      </c>
      <c r="BM2" s="188" t="s">
        <v>16</v>
      </c>
      <c r="BN2" s="203"/>
      <c r="BO2" s="68"/>
      <c r="BP2" s="281">
        <f>AVERAGE(D5,D17,D34,D46,D70,D82,D94,D106,D123,D130,D137,D144,D151,D158,D58,D165,D173)/5</f>
        <v>0.5410364145658263</v>
      </c>
      <c r="BQ2" s="277">
        <f>AVERAGE(D180/5)</f>
        <v>0.5</v>
      </c>
      <c r="BR2" s="281">
        <f>AVERAGE(D187)/5</f>
        <v>0.5</v>
      </c>
      <c r="BS2" s="84"/>
      <c r="BT2" s="199"/>
      <c r="BU2" s="207" t="s">
        <v>17</v>
      </c>
      <c r="BV2" s="199"/>
    </row>
    <row r="3" spans="1:74" ht="30" customHeight="1" x14ac:dyDescent="0.3">
      <c r="A3" s="64"/>
      <c r="B3" s="65" t="s">
        <v>18</v>
      </c>
      <c r="C3" s="66" t="s">
        <v>19</v>
      </c>
      <c r="D3" s="66" t="s">
        <v>1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9">
        <v>1</v>
      </c>
      <c r="BL3" s="70">
        <v>2</v>
      </c>
      <c r="BM3" s="69">
        <v>3</v>
      </c>
      <c r="BN3" s="69">
        <v>4</v>
      </c>
      <c r="BO3" s="68"/>
      <c r="BP3" s="281"/>
      <c r="BQ3" s="277"/>
      <c r="BR3" s="281"/>
      <c r="BS3" s="84"/>
      <c r="BT3" s="199"/>
      <c r="BU3" s="207"/>
      <c r="BV3" s="199"/>
    </row>
    <row r="4" spans="1:74" ht="16" thickBot="1" x14ac:dyDescent="0.25">
      <c r="A4" s="1"/>
      <c r="B4" s="2"/>
      <c r="C4" s="3"/>
      <c r="D4" s="3"/>
      <c r="E4" s="3"/>
      <c r="F4" s="190" t="s">
        <v>20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4"/>
      <c r="BO4" s="4"/>
      <c r="BP4" s="278" t="s">
        <v>21</v>
      </c>
      <c r="BQ4" s="278"/>
      <c r="BR4" s="213" t="s">
        <v>22</v>
      </c>
      <c r="BS4" s="5"/>
      <c r="BT4" s="199"/>
      <c r="BU4" s="197" t="str">
        <f>B5</f>
        <v>STRATEGY AND PLANNING</v>
      </c>
      <c r="BV4" s="199"/>
    </row>
    <row r="5" spans="1:74" ht="15" x14ac:dyDescent="0.2">
      <c r="A5" s="134" t="s">
        <v>12</v>
      </c>
      <c r="B5" s="135" t="s">
        <v>23</v>
      </c>
      <c r="C5" s="119" t="s">
        <v>24</v>
      </c>
      <c r="D5" s="118">
        <f>IFERROR(AVERAGEIF(D6:D15,"&gt;0"),0)</f>
        <v>4</v>
      </c>
      <c r="E5" s="136"/>
      <c r="F5" s="137" t="s">
        <v>25</v>
      </c>
      <c r="G5" s="138" t="s">
        <v>26</v>
      </c>
      <c r="H5" s="139" t="s">
        <v>27</v>
      </c>
      <c r="I5" s="137" t="s">
        <v>28</v>
      </c>
      <c r="J5" s="137"/>
      <c r="K5" s="139"/>
      <c r="L5" s="137"/>
      <c r="M5" s="138"/>
      <c r="N5" s="139"/>
      <c r="O5" s="137"/>
      <c r="P5" s="138"/>
      <c r="Q5" s="139"/>
      <c r="R5" s="137"/>
      <c r="S5" s="138"/>
      <c r="T5" s="139"/>
      <c r="U5" s="137"/>
      <c r="V5" s="138"/>
      <c r="W5" s="139"/>
      <c r="X5" s="137"/>
      <c r="Y5" s="138"/>
      <c r="Z5" s="139"/>
      <c r="AA5" s="137"/>
      <c r="AB5" s="138"/>
      <c r="AC5" s="139"/>
      <c r="AD5" s="137"/>
      <c r="AE5" s="138"/>
      <c r="AF5" s="139"/>
      <c r="AG5" s="137"/>
      <c r="AH5" s="138"/>
      <c r="AI5" s="139"/>
      <c r="AJ5" s="137"/>
      <c r="AK5" s="138"/>
      <c r="AL5" s="139"/>
      <c r="AM5" s="137"/>
      <c r="AN5" s="138"/>
      <c r="AO5" s="139"/>
      <c r="AP5" s="137"/>
      <c r="AQ5" s="138"/>
      <c r="AR5" s="139"/>
      <c r="AS5" s="137"/>
      <c r="AT5" s="138"/>
      <c r="AU5" s="139"/>
      <c r="AV5" s="137"/>
      <c r="AW5" s="138"/>
      <c r="AX5" s="139"/>
      <c r="AY5" s="137"/>
      <c r="AZ5" s="138"/>
      <c r="BA5" s="139"/>
      <c r="BB5" s="137"/>
      <c r="BC5" s="138"/>
      <c r="BD5" s="139"/>
      <c r="BE5" s="137"/>
      <c r="BF5" s="138"/>
      <c r="BG5" s="139"/>
      <c r="BH5" s="137"/>
      <c r="BI5" s="138"/>
      <c r="BJ5" s="139"/>
      <c r="BK5" s="137"/>
      <c r="BL5" s="138"/>
      <c r="BM5" s="139"/>
      <c r="BN5" s="4"/>
      <c r="BO5" s="87">
        <f>IF(D5&lt;1,"",IF(D5&gt;0,D5/5))</f>
        <v>0.8</v>
      </c>
      <c r="BP5" s="282" t="str">
        <f>IF(D5&lt;3,REPT("n",INT(D5*6)),IF(D5=3,REPT("n",INT(D5*6)),IF(D5&gt;3,REPT("n",INT(D5*6)))))</f>
        <v>nnnnnnnnnnnnnnnnnnnnnnnn</v>
      </c>
      <c r="BQ5" s="282"/>
      <c r="BR5" s="7" t="str">
        <f>IF(C5="","",IF(C5="High",(REPT(" ",8)&amp;"l"),IF(C5="Med",(REPT(" ",5)&amp;"l"),IF(C5="Low",(REPT(" ",0*2)&amp;"l"),""))))</f>
        <v xml:space="preserve">        l</v>
      </c>
      <c r="BS5" s="5"/>
      <c r="BT5" s="199"/>
      <c r="BU5" s="74"/>
      <c r="BV5" s="199"/>
    </row>
    <row r="6" spans="1:74" outlineLevel="1" x14ac:dyDescent="0.2">
      <c r="A6" s="140">
        <v>1.1000000000000001</v>
      </c>
      <c r="B6" s="141" t="s">
        <v>29</v>
      </c>
      <c r="C6" s="124" t="s">
        <v>24</v>
      </c>
      <c r="D6" s="123">
        <v>4</v>
      </c>
      <c r="E6" s="142"/>
      <c r="F6" s="137"/>
      <c r="G6" s="138"/>
      <c r="H6" s="139"/>
      <c r="I6" s="137"/>
      <c r="J6" s="138"/>
      <c r="K6" s="139"/>
      <c r="L6" s="137"/>
      <c r="M6" s="138"/>
      <c r="N6" s="139"/>
      <c r="O6" s="137"/>
      <c r="P6" s="138"/>
      <c r="Q6" s="139" t="s">
        <v>25</v>
      </c>
      <c r="R6" s="137" t="s">
        <v>28</v>
      </c>
      <c r="S6" s="138"/>
      <c r="T6" s="139"/>
      <c r="U6" s="137"/>
      <c r="V6" s="138"/>
      <c r="W6" s="139"/>
      <c r="X6" s="137"/>
      <c r="Y6" s="138"/>
      <c r="Z6" s="139"/>
      <c r="AA6" s="137"/>
      <c r="AB6" s="138"/>
      <c r="AC6" s="139"/>
      <c r="AD6" s="137"/>
      <c r="AE6" s="138"/>
      <c r="AF6" s="139"/>
      <c r="AG6" s="137"/>
      <c r="AH6" s="138"/>
      <c r="AI6" s="139"/>
      <c r="AJ6" s="137"/>
      <c r="AK6" s="138"/>
      <c r="AL6" s="139"/>
      <c r="AM6" s="137"/>
      <c r="AN6" s="138"/>
      <c r="AO6" s="139"/>
      <c r="AP6" s="137"/>
      <c r="AQ6" s="138"/>
      <c r="AR6" s="139"/>
      <c r="AS6" s="137"/>
      <c r="AT6" s="138"/>
      <c r="AU6" s="139"/>
      <c r="AV6" s="137"/>
      <c r="AW6" s="138"/>
      <c r="AX6" s="139"/>
      <c r="AY6" s="137"/>
      <c r="AZ6" s="138"/>
      <c r="BA6" s="139"/>
      <c r="BB6" s="137"/>
      <c r="BC6" s="138"/>
      <c r="BD6" s="139"/>
      <c r="BE6" s="137"/>
      <c r="BF6" s="138"/>
      <c r="BG6" s="139"/>
      <c r="BH6" s="137"/>
      <c r="BI6" s="138"/>
      <c r="BJ6" s="139"/>
      <c r="BK6" s="137"/>
      <c r="BL6" s="138"/>
      <c r="BM6" s="139"/>
      <c r="BN6" s="4"/>
      <c r="BO6" s="8">
        <f>IF(D6="","",IF(D6&gt;0,D6/5))</f>
        <v>0.8</v>
      </c>
      <c r="BP6" s="268" t="str">
        <f>IF(D6&lt;3,REPT("n",INT(D6*6)),IF(D6=3,REPT("n",INT(D6*6)),IF(D6&gt;3,REPT("n",INT(D6*6)))))</f>
        <v>nnnnnnnnnnnnnnnnnnnnnnnn</v>
      </c>
      <c r="BQ6" s="268"/>
      <c r="BR6" s="9" t="str">
        <f>IF(C6="","",IF(C6="High",(REPT(" ",8)&amp;"l"),IF(C6="Med",(REPT(" ",5)&amp;"l"),IF(C6="Low",(REPT(" ",0*2)&amp;"l"),""))))</f>
        <v xml:space="preserve">        l</v>
      </c>
      <c r="BS6" s="5"/>
      <c r="BT6" s="199"/>
      <c r="BU6" s="74"/>
      <c r="BV6" s="199"/>
    </row>
    <row r="7" spans="1:74" outlineLevel="1" x14ac:dyDescent="0.2">
      <c r="A7" s="140">
        <v>1.2</v>
      </c>
      <c r="B7" s="141"/>
      <c r="C7" s="124"/>
      <c r="D7" s="123"/>
      <c r="E7" s="142"/>
      <c r="F7" s="137"/>
      <c r="G7" s="138"/>
      <c r="H7" s="139"/>
      <c r="I7" s="137"/>
      <c r="J7" s="138"/>
      <c r="K7" s="139"/>
      <c r="L7" s="137"/>
      <c r="M7" s="138"/>
      <c r="N7" s="139"/>
      <c r="O7" s="137"/>
      <c r="P7" s="138"/>
      <c r="Q7" s="139"/>
      <c r="R7" s="137"/>
      <c r="S7" s="138"/>
      <c r="T7" s="139"/>
      <c r="U7" s="137"/>
      <c r="V7" s="138"/>
      <c r="W7" s="139"/>
      <c r="X7" s="137"/>
      <c r="Y7" s="138"/>
      <c r="Z7" s="139"/>
      <c r="AA7" s="137"/>
      <c r="AB7" s="138"/>
      <c r="AC7" s="139"/>
      <c r="AD7" s="137"/>
      <c r="AE7" s="138"/>
      <c r="AF7" s="139"/>
      <c r="AG7" s="137"/>
      <c r="AH7" s="138"/>
      <c r="AI7" s="139"/>
      <c r="AJ7" s="137"/>
      <c r="AK7" s="138"/>
      <c r="AL7" s="139"/>
      <c r="AM7" s="137"/>
      <c r="AN7" s="138"/>
      <c r="AO7" s="139"/>
      <c r="AP7" s="137"/>
      <c r="AQ7" s="138"/>
      <c r="AR7" s="139"/>
      <c r="AS7" s="137"/>
      <c r="AT7" s="138"/>
      <c r="AU7" s="139"/>
      <c r="AV7" s="137"/>
      <c r="AW7" s="138"/>
      <c r="AX7" s="139"/>
      <c r="AY7" s="137"/>
      <c r="AZ7" s="138"/>
      <c r="BA7" s="139"/>
      <c r="BB7" s="137"/>
      <c r="BC7" s="138"/>
      <c r="BD7" s="139"/>
      <c r="BE7" s="137"/>
      <c r="BF7" s="138"/>
      <c r="BG7" s="139"/>
      <c r="BH7" s="137"/>
      <c r="BI7" s="138"/>
      <c r="BJ7" s="139"/>
      <c r="BK7" s="137"/>
      <c r="BL7" s="138"/>
      <c r="BM7" s="139"/>
      <c r="BN7" s="4"/>
      <c r="BO7" s="8" t="str">
        <f>IF(D7="","",IF(D7&gt;0,D7/5))</f>
        <v/>
      </c>
      <c r="BP7" s="268" t="str">
        <f>IF(D7&lt;3,REPT("n",INT(D7*6)),IF(D7=3,REPT("n",INT(D7*6)),IF(D7&gt;3,REPT("n",INT(D7*6)))))</f>
        <v/>
      </c>
      <c r="BQ7" s="268"/>
      <c r="BR7" s="9" t="str">
        <f>IF(C7="","",IF(C7="High",(REPT(" ",8)&amp;"l"),IF(C7="Med",(REPT(" ",5)&amp;"l"),IF(C7="Low",(REPT(" ",0*2)&amp;"l"),""))))</f>
        <v/>
      </c>
      <c r="BS7" s="5"/>
      <c r="BT7" s="199"/>
      <c r="BU7" s="285">
        <f>BO5</f>
        <v>0.8</v>
      </c>
      <c r="BV7" s="199"/>
    </row>
    <row r="8" spans="1:74" outlineLevel="1" x14ac:dyDescent="0.2">
      <c r="A8" s="140">
        <v>1.3</v>
      </c>
      <c r="B8" s="141"/>
      <c r="C8" s="124"/>
      <c r="D8" s="123"/>
      <c r="E8" s="142"/>
      <c r="F8" s="137"/>
      <c r="G8" s="138"/>
      <c r="H8" s="139"/>
      <c r="I8" s="137"/>
      <c r="J8" s="138"/>
      <c r="K8" s="139"/>
      <c r="L8" s="137"/>
      <c r="M8" s="138"/>
      <c r="N8" s="139"/>
      <c r="O8" s="137"/>
      <c r="P8" s="138"/>
      <c r="Q8" s="139"/>
      <c r="R8" s="137"/>
      <c r="S8" s="138"/>
      <c r="T8" s="139"/>
      <c r="U8" s="137"/>
      <c r="V8" s="138"/>
      <c r="W8" s="139"/>
      <c r="X8" s="137"/>
      <c r="Y8" s="138"/>
      <c r="Z8" s="139"/>
      <c r="AA8" s="137"/>
      <c r="AB8" s="138"/>
      <c r="AC8" s="139"/>
      <c r="AD8" s="137"/>
      <c r="AE8" s="138"/>
      <c r="AF8" s="139"/>
      <c r="AG8" s="137"/>
      <c r="AH8" s="138"/>
      <c r="AI8" s="139"/>
      <c r="AJ8" s="137"/>
      <c r="AK8" s="138"/>
      <c r="AL8" s="139"/>
      <c r="AM8" s="137"/>
      <c r="AN8" s="138"/>
      <c r="AO8" s="139"/>
      <c r="AP8" s="137"/>
      <c r="AQ8" s="138"/>
      <c r="AR8" s="139"/>
      <c r="AS8" s="137"/>
      <c r="AT8" s="138"/>
      <c r="AU8" s="139"/>
      <c r="AV8" s="137"/>
      <c r="AW8" s="138"/>
      <c r="AX8" s="139"/>
      <c r="AY8" s="137"/>
      <c r="AZ8" s="138"/>
      <c r="BA8" s="139"/>
      <c r="BB8" s="137"/>
      <c r="BC8" s="138"/>
      <c r="BD8" s="139"/>
      <c r="BE8" s="137"/>
      <c r="BF8" s="138"/>
      <c r="BG8" s="139"/>
      <c r="BH8" s="137"/>
      <c r="BI8" s="138"/>
      <c r="BJ8" s="139"/>
      <c r="BK8" s="137"/>
      <c r="BL8" s="138"/>
      <c r="BM8" s="139"/>
      <c r="BN8" s="4"/>
      <c r="BO8" s="8" t="str">
        <f>IF(D8="","",IF(D8&gt;0,D8/5))</f>
        <v/>
      </c>
      <c r="BP8" s="268" t="str">
        <f>IF(D8&lt;3,REPT("n",INT(D8*6)),IF(D8=3,REPT("n",INT(D8*6)),IF(D8&gt;3,REPT("n",INT(D8*6)))))</f>
        <v/>
      </c>
      <c r="BQ8" s="268"/>
      <c r="BR8" s="9" t="str">
        <f>IF(C8="","",IF(C8="High",(REPT(" ",8)&amp;"l"),IF(C8="Med",(REPT(" ",5)&amp;"l"),IF(C8="Low",(REPT(" ",0*2)&amp;"l"),""))))</f>
        <v/>
      </c>
      <c r="BS8" s="5"/>
      <c r="BT8" s="199"/>
      <c r="BU8" s="286"/>
      <c r="BV8" s="199"/>
    </row>
    <row r="9" spans="1:74" outlineLevel="1" x14ac:dyDescent="0.2">
      <c r="A9" s="140">
        <v>1.4</v>
      </c>
      <c r="B9" s="141"/>
      <c r="C9" s="124"/>
      <c r="D9" s="123"/>
      <c r="E9" s="142"/>
      <c r="F9" s="137"/>
      <c r="G9" s="138"/>
      <c r="H9" s="139"/>
      <c r="I9" s="137"/>
      <c r="J9" s="138"/>
      <c r="K9" s="139"/>
      <c r="L9" s="137"/>
      <c r="M9" s="138"/>
      <c r="N9" s="139"/>
      <c r="O9" s="137"/>
      <c r="P9" s="138"/>
      <c r="Q9" s="139"/>
      <c r="R9" s="137"/>
      <c r="S9" s="138"/>
      <c r="T9" s="139"/>
      <c r="U9" s="137"/>
      <c r="V9" s="138"/>
      <c r="W9" s="139"/>
      <c r="X9" s="137"/>
      <c r="Y9" s="138"/>
      <c r="Z9" s="139"/>
      <c r="AA9" s="137"/>
      <c r="AB9" s="138"/>
      <c r="AC9" s="139"/>
      <c r="AD9" s="137"/>
      <c r="AE9" s="138"/>
      <c r="AF9" s="139"/>
      <c r="AG9" s="137"/>
      <c r="AH9" s="138"/>
      <c r="AI9" s="139"/>
      <c r="AJ9" s="137"/>
      <c r="AK9" s="138"/>
      <c r="AL9" s="139"/>
      <c r="AM9" s="137"/>
      <c r="AN9" s="138"/>
      <c r="AO9" s="139"/>
      <c r="AP9" s="137"/>
      <c r="AQ9" s="138"/>
      <c r="AR9" s="139"/>
      <c r="AS9" s="137"/>
      <c r="AT9" s="138"/>
      <c r="AU9" s="139"/>
      <c r="AV9" s="137"/>
      <c r="AW9" s="138"/>
      <c r="AX9" s="139"/>
      <c r="AY9" s="137"/>
      <c r="AZ9" s="138"/>
      <c r="BA9" s="139"/>
      <c r="BB9" s="137"/>
      <c r="BC9" s="138"/>
      <c r="BD9" s="139"/>
      <c r="BE9" s="137"/>
      <c r="BF9" s="138"/>
      <c r="BG9" s="139"/>
      <c r="BH9" s="137"/>
      <c r="BI9" s="138"/>
      <c r="BJ9" s="139"/>
      <c r="BK9" s="137"/>
      <c r="BL9" s="138"/>
      <c r="BM9" s="139"/>
      <c r="BN9" s="4"/>
      <c r="BO9" s="8" t="str">
        <f t="shared" ref="BO9:BO10" si="0">IF(D9="","",IF(D9&gt;0,D9/5))</f>
        <v/>
      </c>
      <c r="BP9" s="268" t="str">
        <f t="shared" ref="BP9:BP10" si="1">IF(D9&lt;3,REPT("n",INT(D9*6)),IF(D9=3,REPT("n",INT(D9*6)),IF(D9&gt;3,REPT("n",INT(D9*6)))))</f>
        <v/>
      </c>
      <c r="BQ9" s="268"/>
      <c r="BR9" s="9" t="str">
        <f t="shared" ref="BR9:BR10" si="2">IF(C9="","",IF(C9="High",(REPT(" ",8)&amp;"l"),IF(C9="Med",(REPT(" ",5)&amp;"l"),IF(C9="Low",(REPT(" ",0*2)&amp;"l"),""))))</f>
        <v/>
      </c>
      <c r="BS9" s="5"/>
      <c r="BT9" s="199"/>
      <c r="BU9" s="286"/>
      <c r="BV9" s="199"/>
    </row>
    <row r="10" spans="1:74" outlineLevel="1" x14ac:dyDescent="0.2">
      <c r="A10" s="140">
        <v>1.5</v>
      </c>
      <c r="B10" s="141"/>
      <c r="C10" s="124"/>
      <c r="D10" s="123"/>
      <c r="E10" s="142"/>
      <c r="F10" s="137"/>
      <c r="G10" s="138"/>
      <c r="H10" s="139"/>
      <c r="I10" s="137"/>
      <c r="J10" s="138"/>
      <c r="K10" s="139"/>
      <c r="L10" s="137"/>
      <c r="M10" s="138"/>
      <c r="N10" s="139"/>
      <c r="O10" s="137"/>
      <c r="P10" s="138"/>
      <c r="Q10" s="139"/>
      <c r="R10" s="137"/>
      <c r="S10" s="138"/>
      <c r="T10" s="139"/>
      <c r="U10" s="137"/>
      <c r="V10" s="138"/>
      <c r="W10" s="139"/>
      <c r="X10" s="137"/>
      <c r="Y10" s="138"/>
      <c r="Z10" s="139"/>
      <c r="AA10" s="137"/>
      <c r="AB10" s="138"/>
      <c r="AC10" s="139"/>
      <c r="AD10" s="137"/>
      <c r="AE10" s="138"/>
      <c r="AF10" s="139"/>
      <c r="AG10" s="137"/>
      <c r="AH10" s="138"/>
      <c r="AI10" s="139"/>
      <c r="AJ10" s="137"/>
      <c r="AK10" s="138"/>
      <c r="AL10" s="139"/>
      <c r="AM10" s="137"/>
      <c r="AN10" s="138"/>
      <c r="AO10" s="139"/>
      <c r="AP10" s="137"/>
      <c r="AQ10" s="138"/>
      <c r="AR10" s="139"/>
      <c r="AS10" s="137"/>
      <c r="AT10" s="138"/>
      <c r="AU10" s="139"/>
      <c r="AV10" s="137"/>
      <c r="AW10" s="138"/>
      <c r="AX10" s="139"/>
      <c r="AY10" s="137"/>
      <c r="AZ10" s="138"/>
      <c r="BA10" s="139"/>
      <c r="BB10" s="137"/>
      <c r="BC10" s="138"/>
      <c r="BD10" s="139"/>
      <c r="BE10" s="137"/>
      <c r="BF10" s="138"/>
      <c r="BG10" s="139"/>
      <c r="BH10" s="137"/>
      <c r="BI10" s="138"/>
      <c r="BJ10" s="139"/>
      <c r="BK10" s="137"/>
      <c r="BL10" s="138"/>
      <c r="BM10" s="139"/>
      <c r="BN10" s="4"/>
      <c r="BO10" s="8" t="str">
        <f t="shared" si="0"/>
        <v/>
      </c>
      <c r="BP10" s="268" t="str">
        <f t="shared" si="1"/>
        <v/>
      </c>
      <c r="BQ10" s="268"/>
      <c r="BR10" s="9" t="str">
        <f t="shared" si="2"/>
        <v/>
      </c>
      <c r="BS10" s="5"/>
      <c r="BT10" s="199"/>
      <c r="BU10" s="286"/>
      <c r="BV10" s="199"/>
    </row>
    <row r="11" spans="1:74" outlineLevel="1" x14ac:dyDescent="0.2">
      <c r="A11" s="140">
        <v>1.6</v>
      </c>
      <c r="B11" s="141"/>
      <c r="C11" s="124"/>
      <c r="D11" s="123"/>
      <c r="E11" s="142"/>
      <c r="F11" s="137"/>
      <c r="G11" s="138"/>
      <c r="H11" s="139"/>
      <c r="I11" s="137"/>
      <c r="J11" s="138"/>
      <c r="K11" s="139"/>
      <c r="L11" s="137"/>
      <c r="M11" s="138"/>
      <c r="N11" s="139"/>
      <c r="O11" s="137"/>
      <c r="P11" s="138"/>
      <c r="Q11" s="139"/>
      <c r="R11" s="137"/>
      <c r="S11" s="138"/>
      <c r="T11" s="139"/>
      <c r="U11" s="137"/>
      <c r="V11" s="138"/>
      <c r="W11" s="139"/>
      <c r="X11" s="137"/>
      <c r="Y11" s="138"/>
      <c r="Z11" s="139"/>
      <c r="AA11" s="137"/>
      <c r="AB11" s="138"/>
      <c r="AC11" s="139"/>
      <c r="AD11" s="137"/>
      <c r="AE11" s="138"/>
      <c r="AF11" s="139"/>
      <c r="AG11" s="137"/>
      <c r="AH11" s="138"/>
      <c r="AI11" s="139"/>
      <c r="AJ11" s="137"/>
      <c r="AK11" s="138"/>
      <c r="AL11" s="139"/>
      <c r="AM11" s="137"/>
      <c r="AN11" s="138"/>
      <c r="AO11" s="139"/>
      <c r="AP11" s="137"/>
      <c r="AQ11" s="138"/>
      <c r="AR11" s="139"/>
      <c r="AS11" s="137"/>
      <c r="AT11" s="138"/>
      <c r="AU11" s="139"/>
      <c r="AV11" s="137"/>
      <c r="AW11" s="138"/>
      <c r="AX11" s="139"/>
      <c r="AY11" s="137"/>
      <c r="AZ11" s="138"/>
      <c r="BA11" s="139"/>
      <c r="BB11" s="137"/>
      <c r="BC11" s="138"/>
      <c r="BD11" s="139"/>
      <c r="BE11" s="137"/>
      <c r="BF11" s="138"/>
      <c r="BG11" s="139"/>
      <c r="BH11" s="137"/>
      <c r="BI11" s="138"/>
      <c r="BJ11" s="139"/>
      <c r="BK11" s="137"/>
      <c r="BL11" s="138"/>
      <c r="BM11" s="139"/>
      <c r="BN11" s="4"/>
      <c r="BO11" s="8" t="str">
        <f t="shared" ref="BO11:BO12" si="3">IF(D11="","",IF(D11&gt;0,D11/5))</f>
        <v/>
      </c>
      <c r="BP11" s="268" t="str">
        <f t="shared" ref="BP11:BP12" si="4">IF(D11&lt;3,REPT("n",INT(D11*6)),IF(D11=3,REPT("n",INT(D11*6)),IF(D11&gt;3,REPT("n",INT(D11*6)))))</f>
        <v/>
      </c>
      <c r="BQ11" s="268"/>
      <c r="BR11" s="9" t="str">
        <f t="shared" ref="BR11:BR12" si="5">IF(C11="","",IF(C11="High",(REPT(" ",8)&amp;"l"),IF(C11="Med",(REPT(" ",5)&amp;"l"),IF(C11="Low",(REPT(" ",0*2)&amp;"l"),""))))</f>
        <v/>
      </c>
      <c r="BS11" s="5"/>
      <c r="BT11" s="199"/>
      <c r="BU11" s="286"/>
      <c r="BV11" s="199"/>
    </row>
    <row r="12" spans="1:74" outlineLevel="1" x14ac:dyDescent="0.2">
      <c r="A12" s="140">
        <v>1.7</v>
      </c>
      <c r="B12" s="141"/>
      <c r="C12" s="124"/>
      <c r="D12" s="123"/>
      <c r="E12" s="142"/>
      <c r="F12" s="137"/>
      <c r="G12" s="138"/>
      <c r="H12" s="139"/>
      <c r="I12" s="137"/>
      <c r="J12" s="138"/>
      <c r="K12" s="139"/>
      <c r="L12" s="137"/>
      <c r="M12" s="138"/>
      <c r="N12" s="139"/>
      <c r="O12" s="137"/>
      <c r="P12" s="138"/>
      <c r="Q12" s="139"/>
      <c r="R12" s="137"/>
      <c r="S12" s="138"/>
      <c r="T12" s="139"/>
      <c r="U12" s="137"/>
      <c r="V12" s="138"/>
      <c r="W12" s="139"/>
      <c r="X12" s="137"/>
      <c r="Y12" s="138"/>
      <c r="Z12" s="139"/>
      <c r="AA12" s="137"/>
      <c r="AB12" s="138"/>
      <c r="AC12" s="139"/>
      <c r="AD12" s="137"/>
      <c r="AE12" s="138"/>
      <c r="AF12" s="139"/>
      <c r="AG12" s="137"/>
      <c r="AH12" s="138"/>
      <c r="AI12" s="139"/>
      <c r="AJ12" s="137"/>
      <c r="AK12" s="138"/>
      <c r="AL12" s="139"/>
      <c r="AM12" s="137"/>
      <c r="AN12" s="138"/>
      <c r="AO12" s="139"/>
      <c r="AP12" s="137"/>
      <c r="AQ12" s="138"/>
      <c r="AR12" s="139"/>
      <c r="AS12" s="137"/>
      <c r="AT12" s="138"/>
      <c r="AU12" s="139"/>
      <c r="AV12" s="137"/>
      <c r="AW12" s="138"/>
      <c r="AX12" s="139"/>
      <c r="AY12" s="137"/>
      <c r="AZ12" s="138"/>
      <c r="BA12" s="139"/>
      <c r="BB12" s="137"/>
      <c r="BC12" s="138"/>
      <c r="BD12" s="139"/>
      <c r="BE12" s="137"/>
      <c r="BF12" s="138"/>
      <c r="BG12" s="139"/>
      <c r="BH12" s="137"/>
      <c r="BI12" s="138"/>
      <c r="BJ12" s="139"/>
      <c r="BK12" s="137"/>
      <c r="BL12" s="138"/>
      <c r="BM12" s="139"/>
      <c r="BN12" s="4"/>
      <c r="BO12" s="8" t="str">
        <f t="shared" si="3"/>
        <v/>
      </c>
      <c r="BP12" s="268" t="str">
        <f t="shared" si="4"/>
        <v/>
      </c>
      <c r="BQ12" s="268"/>
      <c r="BR12" s="9" t="str">
        <f t="shared" si="5"/>
        <v/>
      </c>
      <c r="BS12" s="5"/>
      <c r="BT12" s="199"/>
      <c r="BU12" s="286"/>
      <c r="BV12" s="199"/>
    </row>
    <row r="13" spans="1:74" outlineLevel="1" x14ac:dyDescent="0.2">
      <c r="A13" s="140">
        <v>1.8</v>
      </c>
      <c r="B13" s="141"/>
      <c r="C13" s="124"/>
      <c r="D13" s="123"/>
      <c r="E13" s="142"/>
      <c r="F13" s="137"/>
      <c r="G13" s="138"/>
      <c r="H13" s="139"/>
      <c r="I13" s="137"/>
      <c r="J13" s="138"/>
      <c r="K13" s="139"/>
      <c r="L13" s="137"/>
      <c r="M13" s="138"/>
      <c r="N13" s="139"/>
      <c r="O13" s="137"/>
      <c r="P13" s="138"/>
      <c r="Q13" s="139"/>
      <c r="R13" s="137"/>
      <c r="S13" s="138"/>
      <c r="T13" s="139"/>
      <c r="U13" s="137"/>
      <c r="V13" s="138"/>
      <c r="W13" s="139"/>
      <c r="X13" s="137"/>
      <c r="Y13" s="138"/>
      <c r="Z13" s="139"/>
      <c r="AA13" s="137"/>
      <c r="AB13" s="138"/>
      <c r="AC13" s="139"/>
      <c r="AD13" s="137"/>
      <c r="AE13" s="138"/>
      <c r="AF13" s="139"/>
      <c r="AG13" s="137"/>
      <c r="AH13" s="138"/>
      <c r="AI13" s="139"/>
      <c r="AJ13" s="137"/>
      <c r="AK13" s="138"/>
      <c r="AL13" s="139"/>
      <c r="AM13" s="137"/>
      <c r="AN13" s="138"/>
      <c r="AO13" s="139"/>
      <c r="AP13" s="137"/>
      <c r="AQ13" s="138"/>
      <c r="AR13" s="139"/>
      <c r="AS13" s="137"/>
      <c r="AT13" s="138"/>
      <c r="AU13" s="139"/>
      <c r="AV13" s="137"/>
      <c r="AW13" s="138"/>
      <c r="AX13" s="139"/>
      <c r="AY13" s="137"/>
      <c r="AZ13" s="138"/>
      <c r="BA13" s="139"/>
      <c r="BB13" s="137"/>
      <c r="BC13" s="138"/>
      <c r="BD13" s="139"/>
      <c r="BE13" s="137"/>
      <c r="BF13" s="138"/>
      <c r="BG13" s="139"/>
      <c r="BH13" s="137"/>
      <c r="BI13" s="138"/>
      <c r="BJ13" s="139"/>
      <c r="BK13" s="137"/>
      <c r="BL13" s="138"/>
      <c r="BM13" s="139"/>
      <c r="BN13" s="4"/>
      <c r="BO13" s="8" t="str">
        <f t="shared" ref="BO13:BO14" si="6">IF(D13="","",IF(D13&gt;0,D13/5))</f>
        <v/>
      </c>
      <c r="BP13" s="268" t="str">
        <f t="shared" ref="BP13:BP14" si="7">IF(D13&lt;3,REPT("n",INT(D13*6)),IF(D13=3,REPT("n",INT(D13*6)),IF(D13&gt;3,REPT("n",INT(D13*6)))))</f>
        <v/>
      </c>
      <c r="BQ13" s="268"/>
      <c r="BR13" s="9" t="str">
        <f t="shared" ref="BR13:BR14" si="8">IF(C13="","",IF(C13="High",(REPT(" ",8)&amp;"l"),IF(C13="Med",(REPT(" ",5)&amp;"l"),IF(C13="Low",(REPT(" ",0*2)&amp;"l"),""))))</f>
        <v/>
      </c>
      <c r="BS13" s="5"/>
      <c r="BT13" s="199"/>
      <c r="BU13" s="286"/>
      <c r="BV13" s="199"/>
    </row>
    <row r="14" spans="1:74" outlineLevel="1" x14ac:dyDescent="0.2">
      <c r="A14" s="140">
        <v>1.9</v>
      </c>
      <c r="B14" s="141"/>
      <c r="C14" s="124"/>
      <c r="D14" s="123"/>
      <c r="E14" s="142"/>
      <c r="F14" s="137"/>
      <c r="G14" s="138"/>
      <c r="H14" s="139"/>
      <c r="I14" s="137"/>
      <c r="J14" s="138"/>
      <c r="K14" s="139"/>
      <c r="L14" s="137"/>
      <c r="M14" s="138"/>
      <c r="N14" s="139"/>
      <c r="O14" s="137"/>
      <c r="P14" s="138"/>
      <c r="Q14" s="139"/>
      <c r="R14" s="137"/>
      <c r="S14" s="138"/>
      <c r="T14" s="139"/>
      <c r="U14" s="137"/>
      <c r="V14" s="138"/>
      <c r="W14" s="139"/>
      <c r="X14" s="137"/>
      <c r="Y14" s="138"/>
      <c r="Z14" s="139"/>
      <c r="AA14" s="137"/>
      <c r="AB14" s="138"/>
      <c r="AC14" s="139"/>
      <c r="AD14" s="137"/>
      <c r="AE14" s="138"/>
      <c r="AF14" s="139"/>
      <c r="AG14" s="137"/>
      <c r="AH14" s="138"/>
      <c r="AI14" s="139"/>
      <c r="AJ14" s="137"/>
      <c r="AK14" s="138"/>
      <c r="AL14" s="139"/>
      <c r="AM14" s="137"/>
      <c r="AN14" s="138"/>
      <c r="AO14" s="139"/>
      <c r="AP14" s="137"/>
      <c r="AQ14" s="138"/>
      <c r="AR14" s="139"/>
      <c r="AS14" s="137"/>
      <c r="AT14" s="138"/>
      <c r="AU14" s="139"/>
      <c r="AV14" s="137"/>
      <c r="AW14" s="138"/>
      <c r="AX14" s="139"/>
      <c r="AY14" s="137"/>
      <c r="AZ14" s="138"/>
      <c r="BA14" s="139"/>
      <c r="BB14" s="137"/>
      <c r="BC14" s="138"/>
      <c r="BD14" s="139"/>
      <c r="BE14" s="137"/>
      <c r="BF14" s="138"/>
      <c r="BG14" s="139"/>
      <c r="BH14" s="137"/>
      <c r="BI14" s="138"/>
      <c r="BJ14" s="139"/>
      <c r="BK14" s="137"/>
      <c r="BL14" s="138"/>
      <c r="BM14" s="139"/>
      <c r="BN14" s="4"/>
      <c r="BO14" s="8" t="str">
        <f t="shared" si="6"/>
        <v/>
      </c>
      <c r="BP14" s="268" t="str">
        <f t="shared" si="7"/>
        <v/>
      </c>
      <c r="BQ14" s="268"/>
      <c r="BR14" s="9" t="str">
        <f t="shared" si="8"/>
        <v/>
      </c>
      <c r="BS14" s="5"/>
      <c r="BT14" s="199"/>
      <c r="BU14" s="74"/>
      <c r="BV14" s="199"/>
    </row>
    <row r="15" spans="1:74" outlineLevel="1" x14ac:dyDescent="0.2">
      <c r="A15" s="143">
        <v>1.1000000000000001</v>
      </c>
      <c r="B15" s="141"/>
      <c r="C15" s="124"/>
      <c r="D15" s="123"/>
      <c r="E15" s="142"/>
      <c r="F15" s="137"/>
      <c r="G15" s="138"/>
      <c r="H15" s="139"/>
      <c r="I15" s="137"/>
      <c r="J15" s="138"/>
      <c r="K15" s="139"/>
      <c r="L15" s="137"/>
      <c r="M15" s="138"/>
      <c r="N15" s="139"/>
      <c r="O15" s="137"/>
      <c r="P15" s="138"/>
      <c r="Q15" s="139"/>
      <c r="R15" s="137"/>
      <c r="S15" s="138"/>
      <c r="T15" s="139"/>
      <c r="U15" s="137"/>
      <c r="V15" s="138"/>
      <c r="W15" s="139"/>
      <c r="X15" s="137"/>
      <c r="Y15" s="138"/>
      <c r="Z15" s="139"/>
      <c r="AA15" s="137"/>
      <c r="AB15" s="138"/>
      <c r="AC15" s="139"/>
      <c r="AD15" s="137"/>
      <c r="AE15" s="138"/>
      <c r="AF15" s="139"/>
      <c r="AG15" s="137"/>
      <c r="AH15" s="138"/>
      <c r="AI15" s="139"/>
      <c r="AJ15" s="137"/>
      <c r="AK15" s="138"/>
      <c r="AL15" s="139"/>
      <c r="AM15" s="137"/>
      <c r="AN15" s="138"/>
      <c r="AO15" s="139"/>
      <c r="AP15" s="137"/>
      <c r="AQ15" s="138"/>
      <c r="AR15" s="139"/>
      <c r="AS15" s="137"/>
      <c r="AT15" s="138"/>
      <c r="AU15" s="139"/>
      <c r="AV15" s="137"/>
      <c r="AW15" s="138"/>
      <c r="AX15" s="139"/>
      <c r="AY15" s="137"/>
      <c r="AZ15" s="138"/>
      <c r="BA15" s="139"/>
      <c r="BB15" s="137"/>
      <c r="BC15" s="138"/>
      <c r="BD15" s="139"/>
      <c r="BE15" s="137"/>
      <c r="BF15" s="138"/>
      <c r="BG15" s="139"/>
      <c r="BH15" s="137"/>
      <c r="BI15" s="138"/>
      <c r="BJ15" s="139"/>
      <c r="BK15" s="137"/>
      <c r="BL15" s="138"/>
      <c r="BM15" s="139"/>
      <c r="BN15" s="4"/>
      <c r="BO15" s="8" t="str">
        <f>IF(D15="","",IF(D15&gt;0,D15/5))</f>
        <v/>
      </c>
      <c r="BP15" s="268" t="str">
        <f>IF(D15&lt;3,REPT("n",INT(D15*6)),IF(D15=3,REPT("n",INT(D15*6)),IF(D15&gt;3,REPT("n",INT(D15*6)))))</f>
        <v/>
      </c>
      <c r="BQ15" s="268"/>
      <c r="BR15" s="9" t="str">
        <f>IF(C15="","",IF(C15="High",(REPT(" ",8)&amp;"l"),IF(C15="Med",(REPT(" ",5)&amp;"l"),IF(C15="Low",(REPT(" ",0*2)&amp;"l"),""))))</f>
        <v/>
      </c>
      <c r="BS15" s="5"/>
      <c r="BT15" s="199"/>
      <c r="BU15" s="74"/>
      <c r="BV15" s="199"/>
    </row>
    <row r="16" spans="1:74" ht="15" x14ac:dyDescent="0.2">
      <c r="A16" s="144"/>
      <c r="B16" s="145"/>
      <c r="C16" s="125"/>
      <c r="D16" s="125"/>
      <c r="E16" s="142"/>
      <c r="F16" s="146"/>
      <c r="G16" s="147"/>
      <c r="H16" s="148"/>
      <c r="I16" s="146"/>
      <c r="J16" s="147"/>
      <c r="K16" s="148"/>
      <c r="L16" s="146"/>
      <c r="M16" s="147"/>
      <c r="N16" s="148"/>
      <c r="O16" s="146"/>
      <c r="P16" s="147"/>
      <c r="Q16" s="148"/>
      <c r="R16" s="146"/>
      <c r="S16" s="147"/>
      <c r="T16" s="148"/>
      <c r="U16" s="146"/>
      <c r="V16" s="147"/>
      <c r="W16" s="148"/>
      <c r="X16" s="146"/>
      <c r="Y16" s="147"/>
      <c r="Z16" s="148"/>
      <c r="AA16" s="146"/>
      <c r="AB16" s="147"/>
      <c r="AC16" s="148"/>
      <c r="AD16" s="146"/>
      <c r="AE16" s="147"/>
      <c r="AF16" s="148"/>
      <c r="AG16" s="146"/>
      <c r="AH16" s="147"/>
      <c r="AI16" s="148"/>
      <c r="AJ16" s="146"/>
      <c r="AK16" s="147"/>
      <c r="AL16" s="148"/>
      <c r="AM16" s="146"/>
      <c r="AN16" s="147"/>
      <c r="AO16" s="148"/>
      <c r="AP16" s="146"/>
      <c r="AQ16" s="147"/>
      <c r="AR16" s="148"/>
      <c r="AS16" s="146"/>
      <c r="AT16" s="147"/>
      <c r="AU16" s="148"/>
      <c r="AV16" s="146"/>
      <c r="AW16" s="147"/>
      <c r="AX16" s="148"/>
      <c r="AY16" s="146"/>
      <c r="AZ16" s="147"/>
      <c r="BA16" s="148"/>
      <c r="BB16" s="146"/>
      <c r="BC16" s="147"/>
      <c r="BD16" s="148"/>
      <c r="BE16" s="146"/>
      <c r="BF16" s="147"/>
      <c r="BG16" s="148"/>
      <c r="BH16" s="146"/>
      <c r="BI16" s="147"/>
      <c r="BJ16" s="148"/>
      <c r="BK16" s="146"/>
      <c r="BL16" s="147"/>
      <c r="BM16" s="148"/>
      <c r="BN16" s="4"/>
      <c r="BO16" s="74"/>
      <c r="BP16" s="74"/>
      <c r="BQ16" s="74"/>
      <c r="BR16" s="74"/>
      <c r="BS16" s="5"/>
      <c r="BT16" s="199"/>
      <c r="BU16" s="198" t="str">
        <f>B17</f>
        <v>COMPETITION STRUCTURE</v>
      </c>
      <c r="BV16" s="199"/>
    </row>
    <row r="17" spans="1:74" ht="15" x14ac:dyDescent="0.2">
      <c r="A17" s="149">
        <v>2</v>
      </c>
      <c r="B17" s="150" t="s">
        <v>30</v>
      </c>
      <c r="C17" s="119" t="s">
        <v>24</v>
      </c>
      <c r="D17" s="118">
        <f>IFERROR(AVERAGEIF(D18:D32,"&gt;0"),0)</f>
        <v>3.5</v>
      </c>
      <c r="E17" s="151"/>
      <c r="F17" s="137"/>
      <c r="G17" s="138"/>
      <c r="H17" s="139"/>
      <c r="I17" s="137"/>
      <c r="J17" s="138"/>
      <c r="K17" s="139"/>
      <c r="L17" s="137"/>
      <c r="M17" s="138"/>
      <c r="N17" s="139"/>
      <c r="O17" s="137"/>
      <c r="P17" s="138"/>
      <c r="Q17" s="139"/>
      <c r="R17" s="137"/>
      <c r="S17" s="138"/>
      <c r="T17" s="139"/>
      <c r="U17" s="137"/>
      <c r="V17" s="138"/>
      <c r="W17" s="139"/>
      <c r="X17" s="137"/>
      <c r="Y17" s="138"/>
      <c r="Z17" s="139"/>
      <c r="AA17" s="137"/>
      <c r="AB17" s="138"/>
      <c r="AC17" s="139"/>
      <c r="AD17" s="137"/>
      <c r="AE17" s="138"/>
      <c r="AF17" s="139"/>
      <c r="AG17" s="137"/>
      <c r="AH17" s="138"/>
      <c r="AI17" s="139"/>
      <c r="AJ17" s="137"/>
      <c r="AK17" s="138"/>
      <c r="AL17" s="139"/>
      <c r="AM17" s="137"/>
      <c r="AN17" s="138"/>
      <c r="AO17" s="139"/>
      <c r="AP17" s="137"/>
      <c r="AQ17" s="138"/>
      <c r="AR17" s="139"/>
      <c r="AS17" s="137"/>
      <c r="AT17" s="138"/>
      <c r="AU17" s="139"/>
      <c r="AV17" s="137"/>
      <c r="AW17" s="138"/>
      <c r="AX17" s="139"/>
      <c r="AY17" s="137"/>
      <c r="AZ17" s="138"/>
      <c r="BA17" s="139"/>
      <c r="BB17" s="137"/>
      <c r="BC17" s="138"/>
      <c r="BD17" s="139"/>
      <c r="BE17" s="137"/>
      <c r="BF17" s="138"/>
      <c r="BG17" s="139"/>
      <c r="BH17" s="137"/>
      <c r="BI17" s="138"/>
      <c r="BJ17" s="139"/>
      <c r="BK17" s="137"/>
      <c r="BL17" s="138"/>
      <c r="BM17" s="139"/>
      <c r="BN17" s="4"/>
      <c r="BO17" s="55">
        <f>IF(D17&lt;1,"",IF(D17&gt;0,D17/5))</f>
        <v>0.7</v>
      </c>
      <c r="BP17" s="274" t="str">
        <f t="shared" ref="BP17" si="9">IF(D17&lt;3,REPT("n",INT(D17*6)),IF(D17=3,REPT("n",INT(D17*6)),IF(D17&gt;3,REPT("n",INT(D17*6)))))</f>
        <v>nnnnnnnnnnnnnnnnnnnnn</v>
      </c>
      <c r="BQ17" s="274"/>
      <c r="BR17" s="10" t="str">
        <f t="shared" ref="BR17:BR32" si="10">IF(C17="","",IF(C17="High",(REPT(" ",8)&amp;"l"),IF(C17="Med",(REPT(" ",5)&amp;"l"),IF(C17="Low",(REPT(" ",0*2)&amp;"l"),""))))</f>
        <v xml:space="preserve">        l</v>
      </c>
      <c r="BS17" s="5"/>
      <c r="BT17" s="199"/>
      <c r="BU17" s="74"/>
      <c r="BV17" s="199"/>
    </row>
    <row r="18" spans="1:74" outlineLevel="1" x14ac:dyDescent="0.2">
      <c r="A18" s="140">
        <v>2.1</v>
      </c>
      <c r="B18" s="141" t="s">
        <v>31</v>
      </c>
      <c r="C18" s="124" t="s">
        <v>32</v>
      </c>
      <c r="D18" s="123">
        <v>3</v>
      </c>
      <c r="E18" s="142"/>
      <c r="F18" s="137"/>
      <c r="G18" s="138"/>
      <c r="H18" s="139"/>
      <c r="I18" s="137"/>
      <c r="J18" s="138"/>
      <c r="K18" s="139"/>
      <c r="L18" s="137"/>
      <c r="M18" s="138"/>
      <c r="N18" s="139"/>
      <c r="O18" s="137"/>
      <c r="P18" s="138"/>
      <c r="Q18" s="139"/>
      <c r="R18" s="137"/>
      <c r="S18" s="138"/>
      <c r="T18" s="139"/>
      <c r="U18" s="137"/>
      <c r="V18" s="138"/>
      <c r="W18" s="139"/>
      <c r="X18" s="137"/>
      <c r="Y18" s="138"/>
      <c r="Z18" s="139"/>
      <c r="AA18" s="137"/>
      <c r="AB18" s="138"/>
      <c r="AC18" s="139"/>
      <c r="AD18" s="137"/>
      <c r="AE18" s="138"/>
      <c r="AF18" s="139"/>
      <c r="AG18" s="137"/>
      <c r="AH18" s="138"/>
      <c r="AI18" s="139"/>
      <c r="AJ18" s="137"/>
      <c r="AK18" s="138"/>
      <c r="AL18" s="139"/>
      <c r="AM18" s="137"/>
      <c r="AN18" s="138"/>
      <c r="AO18" s="139"/>
      <c r="AP18" s="137"/>
      <c r="AQ18" s="138"/>
      <c r="AR18" s="139"/>
      <c r="AS18" s="137"/>
      <c r="AT18" s="138"/>
      <c r="AU18" s="139"/>
      <c r="AV18" s="137"/>
      <c r="AW18" s="138"/>
      <c r="AX18" s="139"/>
      <c r="AY18" s="137"/>
      <c r="AZ18" s="138"/>
      <c r="BA18" s="139"/>
      <c r="BB18" s="137"/>
      <c r="BC18" s="138"/>
      <c r="BD18" s="139"/>
      <c r="BE18" s="137"/>
      <c r="BF18" s="138"/>
      <c r="BG18" s="139"/>
      <c r="BH18" s="137"/>
      <c r="BI18" s="138"/>
      <c r="BJ18" s="139"/>
      <c r="BK18" s="137"/>
      <c r="BL18" s="138"/>
      <c r="BM18" s="139"/>
      <c r="BN18" s="4"/>
      <c r="BO18" s="8">
        <f t="shared" ref="BO18:BO32" si="11">IF(D18="","",IF(D18&gt;0,D18/5))</f>
        <v>0.6</v>
      </c>
      <c r="BP18" s="268" t="str">
        <f t="shared" ref="BP18:BP32" si="12">IF(D18&lt;3,REPT("n",INT(D18*6)),IF(D18=3,REPT("n",INT(D18*6)),IF(D18&gt;3,REPT("n",INT(D18*6)))))</f>
        <v>nnnnnnnnnnnnnnnnnn</v>
      </c>
      <c r="BQ18" s="268"/>
      <c r="BR18" s="11" t="str">
        <f t="shared" si="10"/>
        <v xml:space="preserve">     l</v>
      </c>
      <c r="BS18" s="5"/>
      <c r="BT18" s="199"/>
      <c r="BU18" s="74"/>
      <c r="BV18" s="199"/>
    </row>
    <row r="19" spans="1:74" outlineLevel="1" x14ac:dyDescent="0.2">
      <c r="A19" s="140">
        <v>2.2000000000000002</v>
      </c>
      <c r="B19" s="152" t="s">
        <v>33</v>
      </c>
      <c r="C19" s="124" t="s">
        <v>32</v>
      </c>
      <c r="D19" s="123">
        <v>3</v>
      </c>
      <c r="E19" s="142"/>
      <c r="F19" s="137"/>
      <c r="G19" s="138"/>
      <c r="H19" s="139"/>
      <c r="I19" s="137"/>
      <c r="J19" s="138"/>
      <c r="K19" s="139"/>
      <c r="L19" s="137"/>
      <c r="M19" s="138"/>
      <c r="N19" s="139"/>
      <c r="O19" s="137"/>
      <c r="P19" s="138"/>
      <c r="Q19" s="139"/>
      <c r="R19" s="137"/>
      <c r="S19" s="138"/>
      <c r="T19" s="139"/>
      <c r="U19" s="137"/>
      <c r="V19" s="138"/>
      <c r="W19" s="139"/>
      <c r="X19" s="137"/>
      <c r="Y19" s="138"/>
      <c r="Z19" s="139"/>
      <c r="AA19" s="137"/>
      <c r="AB19" s="138"/>
      <c r="AC19" s="139"/>
      <c r="AD19" s="137"/>
      <c r="AE19" s="138"/>
      <c r="AF19" s="139"/>
      <c r="AG19" s="137"/>
      <c r="AH19" s="138"/>
      <c r="AI19" s="139"/>
      <c r="AJ19" s="137"/>
      <c r="AK19" s="138"/>
      <c r="AL19" s="139"/>
      <c r="AM19" s="137"/>
      <c r="AN19" s="138"/>
      <c r="AO19" s="139"/>
      <c r="AP19" s="137"/>
      <c r="AQ19" s="138"/>
      <c r="AR19" s="139"/>
      <c r="AS19" s="137"/>
      <c r="AT19" s="138"/>
      <c r="AU19" s="139"/>
      <c r="AV19" s="137"/>
      <c r="AW19" s="138"/>
      <c r="AX19" s="139"/>
      <c r="AY19" s="137"/>
      <c r="AZ19" s="138"/>
      <c r="BA19" s="139"/>
      <c r="BB19" s="137"/>
      <c r="BC19" s="138"/>
      <c r="BD19" s="139"/>
      <c r="BE19" s="137"/>
      <c r="BF19" s="138"/>
      <c r="BG19" s="139"/>
      <c r="BH19" s="137"/>
      <c r="BI19" s="138"/>
      <c r="BJ19" s="139"/>
      <c r="BK19" s="137"/>
      <c r="BL19" s="138"/>
      <c r="BM19" s="139"/>
      <c r="BN19" s="4"/>
      <c r="BO19" s="8">
        <f t="shared" si="11"/>
        <v>0.6</v>
      </c>
      <c r="BP19" s="268" t="str">
        <f t="shared" si="12"/>
        <v>nnnnnnnnnnnnnnnnnn</v>
      </c>
      <c r="BQ19" s="268"/>
      <c r="BR19" s="11" t="str">
        <f t="shared" si="10"/>
        <v xml:space="preserve">     l</v>
      </c>
      <c r="BS19" s="5"/>
      <c r="BT19" s="199"/>
      <c r="BU19" s="74"/>
      <c r="BV19" s="199"/>
    </row>
    <row r="20" spans="1:74" outlineLevel="1" x14ac:dyDescent="0.2">
      <c r="A20" s="140">
        <v>2.2999999999999998</v>
      </c>
      <c r="B20" s="141" t="s">
        <v>34</v>
      </c>
      <c r="C20" s="124" t="s">
        <v>24</v>
      </c>
      <c r="D20" s="123">
        <v>5</v>
      </c>
      <c r="E20" s="142"/>
      <c r="F20" s="137"/>
      <c r="G20" s="138"/>
      <c r="H20" s="139"/>
      <c r="I20" s="137"/>
      <c r="J20" s="138"/>
      <c r="K20" s="139"/>
      <c r="L20" s="137"/>
      <c r="M20" s="138"/>
      <c r="N20" s="139"/>
      <c r="O20" s="137"/>
      <c r="P20" s="138"/>
      <c r="Q20" s="139"/>
      <c r="R20" s="137"/>
      <c r="S20" s="138"/>
      <c r="T20" s="139"/>
      <c r="U20" s="137"/>
      <c r="V20" s="138"/>
      <c r="W20" s="139"/>
      <c r="X20" s="137"/>
      <c r="Y20" s="138"/>
      <c r="Z20" s="139"/>
      <c r="AA20" s="137"/>
      <c r="AB20" s="138"/>
      <c r="AC20" s="139"/>
      <c r="AD20" s="137"/>
      <c r="AE20" s="138"/>
      <c r="AF20" s="139"/>
      <c r="AG20" s="137"/>
      <c r="AH20" s="138"/>
      <c r="AI20" s="139"/>
      <c r="AJ20" s="137"/>
      <c r="AK20" s="138"/>
      <c r="AL20" s="139"/>
      <c r="AM20" s="137"/>
      <c r="AN20" s="138"/>
      <c r="AO20" s="139"/>
      <c r="AP20" s="137"/>
      <c r="AQ20" s="138"/>
      <c r="AR20" s="139"/>
      <c r="AS20" s="137"/>
      <c r="AT20" s="138"/>
      <c r="AU20" s="139"/>
      <c r="AV20" s="137"/>
      <c r="AW20" s="138"/>
      <c r="AX20" s="139"/>
      <c r="AY20" s="137"/>
      <c r="AZ20" s="138"/>
      <c r="BA20" s="139"/>
      <c r="BB20" s="137"/>
      <c r="BC20" s="138"/>
      <c r="BD20" s="139"/>
      <c r="BE20" s="137"/>
      <c r="BF20" s="138"/>
      <c r="BG20" s="139"/>
      <c r="BH20" s="137"/>
      <c r="BI20" s="138"/>
      <c r="BJ20" s="139"/>
      <c r="BK20" s="137"/>
      <c r="BL20" s="138"/>
      <c r="BM20" s="139"/>
      <c r="BN20" s="4"/>
      <c r="BO20" s="8">
        <f t="shared" si="11"/>
        <v>1</v>
      </c>
      <c r="BP20" s="268" t="str">
        <f t="shared" si="12"/>
        <v>nnnnnnnnnnnnnnnnnnnnnnnnnnnnnn</v>
      </c>
      <c r="BQ20" s="268"/>
      <c r="BR20" s="11" t="str">
        <f t="shared" si="10"/>
        <v xml:space="preserve">        l</v>
      </c>
      <c r="BS20" s="5"/>
      <c r="BT20" s="199"/>
      <c r="BU20" s="74"/>
      <c r="BV20" s="199"/>
    </row>
    <row r="21" spans="1:74" ht="14" customHeight="1" outlineLevel="1" x14ac:dyDescent="0.2">
      <c r="A21" s="140">
        <v>2.4</v>
      </c>
      <c r="B21" s="141" t="s">
        <v>197</v>
      </c>
      <c r="C21" s="124" t="s">
        <v>24</v>
      </c>
      <c r="D21" s="123">
        <v>4</v>
      </c>
      <c r="E21" s="142"/>
      <c r="F21" s="137"/>
      <c r="G21" s="138"/>
      <c r="H21" s="139"/>
      <c r="I21" s="137"/>
      <c r="J21" s="138"/>
      <c r="K21" s="139"/>
      <c r="L21" s="137"/>
      <c r="M21" s="138"/>
      <c r="N21" s="139"/>
      <c r="O21" s="137"/>
      <c r="P21" s="138"/>
      <c r="Q21" s="139"/>
      <c r="R21" s="137"/>
      <c r="S21" s="138"/>
      <c r="T21" s="139"/>
      <c r="U21" s="137"/>
      <c r="V21" s="138"/>
      <c r="W21" s="139"/>
      <c r="X21" s="137"/>
      <c r="Y21" s="138"/>
      <c r="Z21" s="139"/>
      <c r="AA21" s="137"/>
      <c r="AB21" s="138"/>
      <c r="AC21" s="139"/>
      <c r="AD21" s="137"/>
      <c r="AE21" s="138"/>
      <c r="AF21" s="139"/>
      <c r="AG21" s="137"/>
      <c r="AH21" s="138"/>
      <c r="AI21" s="139"/>
      <c r="AJ21" s="137"/>
      <c r="AK21" s="138"/>
      <c r="AL21" s="139"/>
      <c r="AM21" s="137"/>
      <c r="AN21" s="138"/>
      <c r="AO21" s="139"/>
      <c r="AP21" s="137"/>
      <c r="AQ21" s="138"/>
      <c r="AR21" s="139"/>
      <c r="AS21" s="137"/>
      <c r="AT21" s="138"/>
      <c r="AU21" s="139"/>
      <c r="AV21" s="137"/>
      <c r="AW21" s="138"/>
      <c r="AX21" s="139"/>
      <c r="AY21" s="137"/>
      <c r="AZ21" s="138"/>
      <c r="BA21" s="139"/>
      <c r="BB21" s="137"/>
      <c r="BC21" s="138"/>
      <c r="BD21" s="139"/>
      <c r="BE21" s="137"/>
      <c r="BF21" s="138"/>
      <c r="BG21" s="139"/>
      <c r="BH21" s="137"/>
      <c r="BI21" s="138"/>
      <c r="BJ21" s="139"/>
      <c r="BK21" s="137"/>
      <c r="BL21" s="138"/>
      <c r="BM21" s="139"/>
      <c r="BN21" s="4"/>
      <c r="BO21" s="8">
        <f>IF(D21="","",IF(D21&gt;0,D21/5))</f>
        <v>0.8</v>
      </c>
      <c r="BP21" s="268" t="str">
        <f t="shared" si="12"/>
        <v>nnnnnnnnnnnnnnnnnnnnnnnn</v>
      </c>
      <c r="BQ21" s="268"/>
      <c r="BR21" s="11" t="str">
        <f t="shared" si="10"/>
        <v xml:space="preserve">        l</v>
      </c>
      <c r="BS21" s="5"/>
      <c r="BT21" s="199"/>
      <c r="BU21" s="285">
        <f>BO17</f>
        <v>0.7</v>
      </c>
      <c r="BV21" s="199"/>
    </row>
    <row r="22" spans="1:74" ht="14" customHeight="1" outlineLevel="1" x14ac:dyDescent="0.2">
      <c r="A22" s="140">
        <v>2.5</v>
      </c>
      <c r="B22" s="141" t="s">
        <v>36</v>
      </c>
      <c r="C22" s="124" t="s">
        <v>32</v>
      </c>
      <c r="D22" s="123">
        <v>3</v>
      </c>
      <c r="E22" s="142"/>
      <c r="F22" s="137"/>
      <c r="G22" s="138"/>
      <c r="H22" s="139"/>
      <c r="I22" s="137"/>
      <c r="J22" s="138"/>
      <c r="K22" s="139"/>
      <c r="L22" s="137"/>
      <c r="M22" s="138"/>
      <c r="N22" s="139"/>
      <c r="O22" s="137"/>
      <c r="P22" s="138"/>
      <c r="Q22" s="139"/>
      <c r="R22" s="137"/>
      <c r="S22" s="138"/>
      <c r="T22" s="139"/>
      <c r="U22" s="137"/>
      <c r="V22" s="138"/>
      <c r="W22" s="139"/>
      <c r="X22" s="137"/>
      <c r="Y22" s="138"/>
      <c r="Z22" s="139"/>
      <c r="AA22" s="137"/>
      <c r="AB22" s="138"/>
      <c r="AC22" s="139"/>
      <c r="AD22" s="137"/>
      <c r="AE22" s="138"/>
      <c r="AF22" s="139"/>
      <c r="AG22" s="137"/>
      <c r="AH22" s="138"/>
      <c r="AI22" s="139"/>
      <c r="AJ22" s="137"/>
      <c r="AK22" s="138"/>
      <c r="AL22" s="139"/>
      <c r="AM22" s="137"/>
      <c r="AN22" s="138"/>
      <c r="AO22" s="139"/>
      <c r="AP22" s="137"/>
      <c r="AQ22" s="138"/>
      <c r="AR22" s="139"/>
      <c r="AS22" s="137"/>
      <c r="AT22" s="138"/>
      <c r="AU22" s="139"/>
      <c r="AV22" s="137"/>
      <c r="AW22" s="138"/>
      <c r="AX22" s="139"/>
      <c r="AY22" s="137"/>
      <c r="AZ22" s="138"/>
      <c r="BA22" s="139"/>
      <c r="BB22" s="137"/>
      <c r="BC22" s="138"/>
      <c r="BD22" s="139"/>
      <c r="BE22" s="137"/>
      <c r="BF22" s="138"/>
      <c r="BG22" s="139"/>
      <c r="BH22" s="137"/>
      <c r="BI22" s="138"/>
      <c r="BJ22" s="139"/>
      <c r="BK22" s="137"/>
      <c r="BL22" s="138"/>
      <c r="BM22" s="139"/>
      <c r="BN22" s="4"/>
      <c r="BO22" s="8">
        <f>IF(D22="","",IF(D22&gt;0,D22/5))</f>
        <v>0.6</v>
      </c>
      <c r="BP22" s="268" t="str">
        <f t="shared" ref="BP22" si="13">IF(D22&lt;3,REPT("n",INT(D22*6)),IF(D22=3,REPT("n",INT(D22*6)),IF(D22&gt;3,REPT("n",INT(D22*6)))))</f>
        <v>nnnnnnnnnnnnnnnnnn</v>
      </c>
      <c r="BQ22" s="268"/>
      <c r="BR22" s="11" t="str">
        <f t="shared" ref="BR22" si="14">IF(C22="","",IF(C22="High",(REPT(" ",8)&amp;"l"),IF(C22="Med",(REPT(" ",5)&amp;"l"),IF(C22="Low",(REPT(" ",0*2)&amp;"l"),""))))</f>
        <v xml:space="preserve">     l</v>
      </c>
      <c r="BS22" s="5"/>
      <c r="BT22" s="199"/>
      <c r="BU22" s="285"/>
      <c r="BV22" s="199"/>
    </row>
    <row r="23" spans="1:74" ht="14" customHeight="1" outlineLevel="1" x14ac:dyDescent="0.2">
      <c r="A23" s="140">
        <v>2.6</v>
      </c>
      <c r="B23" s="141" t="s">
        <v>269</v>
      </c>
      <c r="C23" s="124" t="s">
        <v>32</v>
      </c>
      <c r="D23" s="123">
        <v>3</v>
      </c>
      <c r="E23" s="142"/>
      <c r="F23" s="137"/>
      <c r="G23" s="138"/>
      <c r="H23" s="139"/>
      <c r="I23" s="137"/>
      <c r="J23" s="138"/>
      <c r="K23" s="139"/>
      <c r="L23" s="137"/>
      <c r="M23" s="138"/>
      <c r="N23" s="139"/>
      <c r="O23" s="137"/>
      <c r="P23" s="138"/>
      <c r="Q23" s="139"/>
      <c r="R23" s="137"/>
      <c r="S23" s="138"/>
      <c r="T23" s="139"/>
      <c r="U23" s="137"/>
      <c r="V23" s="138"/>
      <c r="W23" s="139"/>
      <c r="X23" s="137"/>
      <c r="Y23" s="138"/>
      <c r="Z23" s="139"/>
      <c r="AA23" s="137"/>
      <c r="AB23" s="138"/>
      <c r="AC23" s="139"/>
      <c r="AD23" s="137"/>
      <c r="AE23" s="138"/>
      <c r="AF23" s="139"/>
      <c r="AG23" s="137"/>
      <c r="AH23" s="138"/>
      <c r="AI23" s="139"/>
      <c r="AJ23" s="137"/>
      <c r="AK23" s="138"/>
      <c r="AL23" s="139"/>
      <c r="AM23" s="137"/>
      <c r="AN23" s="138"/>
      <c r="AO23" s="139"/>
      <c r="AP23" s="137"/>
      <c r="AQ23" s="138"/>
      <c r="AR23" s="139"/>
      <c r="AS23" s="137"/>
      <c r="AT23" s="138"/>
      <c r="AU23" s="139"/>
      <c r="AV23" s="137"/>
      <c r="AW23" s="138"/>
      <c r="AX23" s="139"/>
      <c r="AY23" s="137"/>
      <c r="AZ23" s="138"/>
      <c r="BA23" s="139"/>
      <c r="BB23" s="137"/>
      <c r="BC23" s="138"/>
      <c r="BD23" s="139"/>
      <c r="BE23" s="137"/>
      <c r="BF23" s="138"/>
      <c r="BG23" s="139"/>
      <c r="BH23" s="137"/>
      <c r="BI23" s="138"/>
      <c r="BJ23" s="139"/>
      <c r="BK23" s="137"/>
      <c r="BL23" s="138"/>
      <c r="BM23" s="139"/>
      <c r="BN23" s="4"/>
      <c r="BO23" s="8">
        <f t="shared" ref="BO23:BO27" si="15">IF(D23="","",IF(D23&gt;0,D23/5))</f>
        <v>0.6</v>
      </c>
      <c r="BP23" s="268" t="str">
        <f t="shared" ref="BP23:BP27" si="16">IF(D23&lt;3,REPT("n",INT(D23*6)),IF(D23=3,REPT("n",INT(D23*6)),IF(D23&gt;3,REPT("n",INT(D23*6)))))</f>
        <v>nnnnnnnnnnnnnnnnnn</v>
      </c>
      <c r="BQ23" s="268"/>
      <c r="BR23" s="11" t="str">
        <f t="shared" ref="BR23:BR27" si="17">IF(C23="","",IF(C23="High",(REPT(" ",8)&amp;"l"),IF(C23="Med",(REPT(" ",5)&amp;"l"),IF(C23="Low",(REPT(" ",0*2)&amp;"l"),""))))</f>
        <v xml:space="preserve">     l</v>
      </c>
      <c r="BS23" s="5"/>
      <c r="BT23" s="199"/>
      <c r="BU23" s="285"/>
      <c r="BV23" s="199"/>
    </row>
    <row r="24" spans="1:74" ht="14" customHeight="1" outlineLevel="1" x14ac:dyDescent="0.2">
      <c r="A24" s="140">
        <v>2.7</v>
      </c>
      <c r="B24" s="141"/>
      <c r="C24" s="124"/>
      <c r="D24" s="123"/>
      <c r="E24" s="142"/>
      <c r="F24" s="137"/>
      <c r="G24" s="138"/>
      <c r="H24" s="139"/>
      <c r="I24" s="137"/>
      <c r="J24" s="138"/>
      <c r="K24" s="139"/>
      <c r="L24" s="137"/>
      <c r="M24" s="138"/>
      <c r="N24" s="139"/>
      <c r="O24" s="137"/>
      <c r="P24" s="138"/>
      <c r="Q24" s="139"/>
      <c r="R24" s="137"/>
      <c r="S24" s="138"/>
      <c r="T24" s="139"/>
      <c r="U24" s="137"/>
      <c r="V24" s="138"/>
      <c r="W24" s="139"/>
      <c r="X24" s="137"/>
      <c r="Y24" s="138"/>
      <c r="Z24" s="139"/>
      <c r="AA24" s="137"/>
      <c r="AB24" s="138"/>
      <c r="AC24" s="139"/>
      <c r="AD24" s="137"/>
      <c r="AE24" s="138"/>
      <c r="AF24" s="139"/>
      <c r="AG24" s="137"/>
      <c r="AH24" s="138"/>
      <c r="AI24" s="139"/>
      <c r="AJ24" s="137"/>
      <c r="AK24" s="138"/>
      <c r="AL24" s="139"/>
      <c r="AM24" s="137"/>
      <c r="AN24" s="138"/>
      <c r="AO24" s="139"/>
      <c r="AP24" s="137"/>
      <c r="AQ24" s="138"/>
      <c r="AR24" s="139"/>
      <c r="AS24" s="137"/>
      <c r="AT24" s="138"/>
      <c r="AU24" s="139"/>
      <c r="AV24" s="137"/>
      <c r="AW24" s="138"/>
      <c r="AX24" s="139"/>
      <c r="AY24" s="137"/>
      <c r="AZ24" s="138"/>
      <c r="BA24" s="139"/>
      <c r="BB24" s="137"/>
      <c r="BC24" s="138"/>
      <c r="BD24" s="139"/>
      <c r="BE24" s="137"/>
      <c r="BF24" s="138"/>
      <c r="BG24" s="139"/>
      <c r="BH24" s="137"/>
      <c r="BI24" s="138"/>
      <c r="BJ24" s="139"/>
      <c r="BK24" s="137"/>
      <c r="BL24" s="138"/>
      <c r="BM24" s="139"/>
      <c r="BN24" s="4"/>
      <c r="BO24" s="8" t="str">
        <f t="shared" si="15"/>
        <v/>
      </c>
      <c r="BP24" s="268" t="str">
        <f t="shared" si="16"/>
        <v/>
      </c>
      <c r="BQ24" s="268"/>
      <c r="BR24" s="11" t="str">
        <f t="shared" si="17"/>
        <v/>
      </c>
      <c r="BS24" s="5"/>
      <c r="BT24" s="199"/>
      <c r="BU24" s="285"/>
      <c r="BV24" s="199"/>
    </row>
    <row r="25" spans="1:74" ht="14" customHeight="1" outlineLevel="1" x14ac:dyDescent="0.2">
      <c r="A25" s="140">
        <v>2.8</v>
      </c>
      <c r="B25" s="154"/>
      <c r="C25" s="124"/>
      <c r="D25" s="123"/>
      <c r="E25" s="142"/>
      <c r="F25" s="137"/>
      <c r="G25" s="138"/>
      <c r="H25" s="139"/>
      <c r="I25" s="137"/>
      <c r="J25" s="138"/>
      <c r="K25" s="139"/>
      <c r="L25" s="137"/>
      <c r="M25" s="138"/>
      <c r="N25" s="139"/>
      <c r="O25" s="137"/>
      <c r="P25" s="138"/>
      <c r="Q25" s="139"/>
      <c r="R25" s="137"/>
      <c r="S25" s="138"/>
      <c r="T25" s="139"/>
      <c r="U25" s="137"/>
      <c r="V25" s="138"/>
      <c r="W25" s="139"/>
      <c r="X25" s="137"/>
      <c r="Y25" s="138"/>
      <c r="Z25" s="139"/>
      <c r="AA25" s="137"/>
      <c r="AB25" s="138"/>
      <c r="AC25" s="139"/>
      <c r="AD25" s="137"/>
      <c r="AE25" s="138"/>
      <c r="AF25" s="139"/>
      <c r="AG25" s="137"/>
      <c r="AH25" s="138"/>
      <c r="AI25" s="139"/>
      <c r="AJ25" s="137"/>
      <c r="AK25" s="138"/>
      <c r="AL25" s="139"/>
      <c r="AM25" s="137"/>
      <c r="AN25" s="138"/>
      <c r="AO25" s="139"/>
      <c r="AP25" s="137"/>
      <c r="AQ25" s="138"/>
      <c r="AR25" s="139"/>
      <c r="AS25" s="137"/>
      <c r="AT25" s="138"/>
      <c r="AU25" s="139"/>
      <c r="AV25" s="137"/>
      <c r="AW25" s="138"/>
      <c r="AX25" s="139"/>
      <c r="AY25" s="137"/>
      <c r="AZ25" s="138"/>
      <c r="BA25" s="139"/>
      <c r="BB25" s="137"/>
      <c r="BC25" s="138"/>
      <c r="BD25" s="139"/>
      <c r="BE25" s="137"/>
      <c r="BF25" s="138"/>
      <c r="BG25" s="139"/>
      <c r="BH25" s="137"/>
      <c r="BI25" s="138"/>
      <c r="BJ25" s="139"/>
      <c r="BK25" s="137"/>
      <c r="BL25" s="138"/>
      <c r="BM25" s="139"/>
      <c r="BN25" s="4"/>
      <c r="BO25" s="8" t="str">
        <f t="shared" si="15"/>
        <v/>
      </c>
      <c r="BP25" s="268" t="str">
        <f t="shared" si="16"/>
        <v/>
      </c>
      <c r="BQ25" s="268"/>
      <c r="BR25" s="11" t="str">
        <f t="shared" si="17"/>
        <v/>
      </c>
      <c r="BS25" s="5"/>
      <c r="BT25" s="199"/>
      <c r="BU25" s="285"/>
      <c r="BV25" s="199"/>
    </row>
    <row r="26" spans="1:74" ht="14" customHeight="1" outlineLevel="1" x14ac:dyDescent="0.2">
      <c r="A26" s="140">
        <v>2.9</v>
      </c>
      <c r="B26" s="154"/>
      <c r="C26" s="124"/>
      <c r="D26" s="123"/>
      <c r="E26" s="142"/>
      <c r="F26" s="137"/>
      <c r="G26" s="138"/>
      <c r="H26" s="139"/>
      <c r="I26" s="137"/>
      <c r="J26" s="138"/>
      <c r="K26" s="139"/>
      <c r="L26" s="137"/>
      <c r="M26" s="138"/>
      <c r="N26" s="139"/>
      <c r="O26" s="137"/>
      <c r="P26" s="138"/>
      <c r="Q26" s="139"/>
      <c r="R26" s="137"/>
      <c r="S26" s="138"/>
      <c r="T26" s="139"/>
      <c r="U26" s="137"/>
      <c r="V26" s="138"/>
      <c r="W26" s="139"/>
      <c r="X26" s="137"/>
      <c r="Y26" s="138"/>
      <c r="Z26" s="139"/>
      <c r="AA26" s="137"/>
      <c r="AB26" s="138"/>
      <c r="AC26" s="139"/>
      <c r="AD26" s="137"/>
      <c r="AE26" s="138"/>
      <c r="AF26" s="139"/>
      <c r="AG26" s="137"/>
      <c r="AH26" s="138"/>
      <c r="AI26" s="139"/>
      <c r="AJ26" s="137"/>
      <c r="AK26" s="138"/>
      <c r="AL26" s="139"/>
      <c r="AM26" s="137"/>
      <c r="AN26" s="138"/>
      <c r="AO26" s="139"/>
      <c r="AP26" s="137"/>
      <c r="AQ26" s="138"/>
      <c r="AR26" s="139"/>
      <c r="AS26" s="137"/>
      <c r="AT26" s="138"/>
      <c r="AU26" s="139"/>
      <c r="AV26" s="137"/>
      <c r="AW26" s="138"/>
      <c r="AX26" s="139"/>
      <c r="AY26" s="137"/>
      <c r="AZ26" s="138"/>
      <c r="BA26" s="139"/>
      <c r="BB26" s="137"/>
      <c r="BC26" s="138"/>
      <c r="BD26" s="139"/>
      <c r="BE26" s="137"/>
      <c r="BF26" s="138"/>
      <c r="BG26" s="139"/>
      <c r="BH26" s="137"/>
      <c r="BI26" s="138"/>
      <c r="BJ26" s="139"/>
      <c r="BK26" s="137"/>
      <c r="BL26" s="138"/>
      <c r="BM26" s="139"/>
      <c r="BN26" s="4"/>
      <c r="BO26" s="8" t="str">
        <f t="shared" si="15"/>
        <v/>
      </c>
      <c r="BP26" s="268" t="str">
        <f t="shared" si="16"/>
        <v/>
      </c>
      <c r="BQ26" s="268"/>
      <c r="BR26" s="11" t="str">
        <f t="shared" si="17"/>
        <v/>
      </c>
      <c r="BS26" s="5"/>
      <c r="BT26" s="199"/>
      <c r="BU26" s="285"/>
      <c r="BV26" s="199"/>
    </row>
    <row r="27" spans="1:74" ht="14" customHeight="1" outlineLevel="1" x14ac:dyDescent="0.2">
      <c r="A27" s="143">
        <v>2.1</v>
      </c>
      <c r="B27" s="154"/>
      <c r="C27" s="124"/>
      <c r="D27" s="123"/>
      <c r="E27" s="142"/>
      <c r="F27" s="137"/>
      <c r="G27" s="138"/>
      <c r="H27" s="139"/>
      <c r="I27" s="137"/>
      <c r="J27" s="138"/>
      <c r="K27" s="139"/>
      <c r="L27" s="137"/>
      <c r="M27" s="138"/>
      <c r="N27" s="139"/>
      <c r="O27" s="137"/>
      <c r="P27" s="138"/>
      <c r="Q27" s="139"/>
      <c r="R27" s="137"/>
      <c r="S27" s="138"/>
      <c r="T27" s="139"/>
      <c r="U27" s="137"/>
      <c r="V27" s="138"/>
      <c r="W27" s="139"/>
      <c r="X27" s="137"/>
      <c r="Y27" s="138"/>
      <c r="Z27" s="139"/>
      <c r="AA27" s="137"/>
      <c r="AB27" s="138"/>
      <c r="AC27" s="139"/>
      <c r="AD27" s="137"/>
      <c r="AE27" s="138"/>
      <c r="AF27" s="139"/>
      <c r="AG27" s="137"/>
      <c r="AH27" s="138"/>
      <c r="AI27" s="139"/>
      <c r="AJ27" s="137"/>
      <c r="AK27" s="138"/>
      <c r="AL27" s="139"/>
      <c r="AM27" s="137"/>
      <c r="AN27" s="138"/>
      <c r="AO27" s="139"/>
      <c r="AP27" s="137"/>
      <c r="AQ27" s="138"/>
      <c r="AR27" s="139"/>
      <c r="AS27" s="137"/>
      <c r="AT27" s="138"/>
      <c r="AU27" s="139"/>
      <c r="AV27" s="137"/>
      <c r="AW27" s="138"/>
      <c r="AX27" s="139"/>
      <c r="AY27" s="137"/>
      <c r="AZ27" s="138"/>
      <c r="BA27" s="139"/>
      <c r="BB27" s="137"/>
      <c r="BC27" s="138"/>
      <c r="BD27" s="139"/>
      <c r="BE27" s="137"/>
      <c r="BF27" s="138"/>
      <c r="BG27" s="139"/>
      <c r="BH27" s="137"/>
      <c r="BI27" s="138"/>
      <c r="BJ27" s="139"/>
      <c r="BK27" s="137"/>
      <c r="BL27" s="138"/>
      <c r="BM27" s="139"/>
      <c r="BN27" s="4"/>
      <c r="BO27" s="8" t="str">
        <f t="shared" si="15"/>
        <v/>
      </c>
      <c r="BP27" s="268" t="str">
        <f t="shared" si="16"/>
        <v/>
      </c>
      <c r="BQ27" s="268"/>
      <c r="BR27" s="11" t="str">
        <f t="shared" si="17"/>
        <v/>
      </c>
      <c r="BS27" s="5"/>
      <c r="BT27" s="199"/>
      <c r="BU27" s="285"/>
      <c r="BV27" s="199"/>
    </row>
    <row r="28" spans="1:74" outlineLevel="1" x14ac:dyDescent="0.2">
      <c r="A28" s="153" t="s">
        <v>37</v>
      </c>
      <c r="B28" s="154"/>
      <c r="C28" s="124"/>
      <c r="D28" s="123"/>
      <c r="E28" s="142"/>
      <c r="F28" s="137"/>
      <c r="G28" s="138"/>
      <c r="H28" s="139"/>
      <c r="I28" s="137"/>
      <c r="J28" s="138"/>
      <c r="K28" s="139"/>
      <c r="L28" s="137"/>
      <c r="M28" s="138"/>
      <c r="N28" s="139"/>
      <c r="O28" s="137"/>
      <c r="P28" s="138"/>
      <c r="Q28" s="139"/>
      <c r="R28" s="137"/>
      <c r="S28" s="138"/>
      <c r="T28" s="139"/>
      <c r="U28" s="137"/>
      <c r="V28" s="138"/>
      <c r="W28" s="139"/>
      <c r="X28" s="137"/>
      <c r="Y28" s="138"/>
      <c r="Z28" s="139"/>
      <c r="AA28" s="137"/>
      <c r="AB28" s="138"/>
      <c r="AC28" s="139"/>
      <c r="AD28" s="137"/>
      <c r="AE28" s="138"/>
      <c r="AF28" s="139"/>
      <c r="AG28" s="137"/>
      <c r="AH28" s="138"/>
      <c r="AI28" s="139"/>
      <c r="AJ28" s="137"/>
      <c r="AK28" s="138"/>
      <c r="AL28" s="139"/>
      <c r="AM28" s="137"/>
      <c r="AN28" s="138"/>
      <c r="AO28" s="139"/>
      <c r="AP28" s="137"/>
      <c r="AQ28" s="138"/>
      <c r="AR28" s="139"/>
      <c r="AS28" s="137"/>
      <c r="AT28" s="138"/>
      <c r="AU28" s="139"/>
      <c r="AV28" s="137"/>
      <c r="AW28" s="138"/>
      <c r="AX28" s="139"/>
      <c r="AY28" s="137"/>
      <c r="AZ28" s="138"/>
      <c r="BA28" s="139"/>
      <c r="BB28" s="137"/>
      <c r="BC28" s="138"/>
      <c r="BD28" s="139"/>
      <c r="BE28" s="137"/>
      <c r="BF28" s="138"/>
      <c r="BG28" s="139"/>
      <c r="BH28" s="137"/>
      <c r="BI28" s="138"/>
      <c r="BJ28" s="139"/>
      <c r="BK28" s="137"/>
      <c r="BL28" s="138"/>
      <c r="BM28" s="139"/>
      <c r="BN28" s="4"/>
      <c r="BO28" s="8" t="str">
        <f t="shared" si="11"/>
        <v/>
      </c>
      <c r="BP28" s="268" t="str">
        <f t="shared" si="12"/>
        <v/>
      </c>
      <c r="BQ28" s="268"/>
      <c r="BR28" s="11" t="str">
        <f t="shared" si="10"/>
        <v/>
      </c>
      <c r="BS28" s="5"/>
      <c r="BT28" s="199"/>
      <c r="BU28" s="285"/>
      <c r="BV28" s="199"/>
    </row>
    <row r="29" spans="1:74" outlineLevel="1" x14ac:dyDescent="0.2">
      <c r="A29" s="153">
        <v>2.12</v>
      </c>
      <c r="C29" s="124"/>
      <c r="D29" s="123"/>
      <c r="E29" s="142"/>
      <c r="F29" s="137"/>
      <c r="G29" s="138"/>
      <c r="H29" s="139"/>
      <c r="I29" s="137"/>
      <c r="J29" s="138"/>
      <c r="K29" s="139"/>
      <c r="L29" s="137"/>
      <c r="M29" s="138"/>
      <c r="N29" s="139"/>
      <c r="O29" s="137"/>
      <c r="P29" s="138"/>
      <c r="Q29" s="139"/>
      <c r="R29" s="137"/>
      <c r="S29" s="138"/>
      <c r="T29" s="139"/>
      <c r="U29" s="137"/>
      <c r="V29" s="138"/>
      <c r="W29" s="139"/>
      <c r="X29" s="137"/>
      <c r="Y29" s="138"/>
      <c r="Z29" s="139"/>
      <c r="AA29" s="137"/>
      <c r="AB29" s="138"/>
      <c r="AC29" s="139"/>
      <c r="AD29" s="137"/>
      <c r="AE29" s="138"/>
      <c r="AF29" s="139"/>
      <c r="AG29" s="137"/>
      <c r="AH29" s="138"/>
      <c r="AI29" s="139"/>
      <c r="AJ29" s="137"/>
      <c r="AK29" s="138"/>
      <c r="AL29" s="139"/>
      <c r="AM29" s="137"/>
      <c r="AN29" s="138"/>
      <c r="AO29" s="139"/>
      <c r="AP29" s="137"/>
      <c r="AQ29" s="138"/>
      <c r="AR29" s="139"/>
      <c r="AS29" s="137"/>
      <c r="AT29" s="138"/>
      <c r="AU29" s="139"/>
      <c r="AV29" s="137"/>
      <c r="AW29" s="138"/>
      <c r="AX29" s="139"/>
      <c r="AY29" s="137"/>
      <c r="AZ29" s="138"/>
      <c r="BA29" s="139"/>
      <c r="BB29" s="137"/>
      <c r="BC29" s="138"/>
      <c r="BD29" s="139"/>
      <c r="BE29" s="137"/>
      <c r="BF29" s="138"/>
      <c r="BG29" s="139"/>
      <c r="BH29" s="137"/>
      <c r="BI29" s="138"/>
      <c r="BJ29" s="139"/>
      <c r="BK29" s="137"/>
      <c r="BL29" s="138"/>
      <c r="BM29" s="139"/>
      <c r="BN29" s="4"/>
      <c r="BO29" s="8" t="str">
        <f t="shared" si="11"/>
        <v/>
      </c>
      <c r="BP29" s="268" t="str">
        <f t="shared" si="12"/>
        <v/>
      </c>
      <c r="BQ29" s="268"/>
      <c r="BR29" s="11" t="str">
        <f t="shared" si="10"/>
        <v/>
      </c>
      <c r="BS29" s="5"/>
      <c r="BT29" s="200"/>
      <c r="BU29" s="74"/>
      <c r="BV29" s="199"/>
    </row>
    <row r="30" spans="1:74" outlineLevel="1" x14ac:dyDescent="0.2">
      <c r="A30" s="153">
        <v>2.13</v>
      </c>
      <c r="B30" s="154"/>
      <c r="C30" s="124"/>
      <c r="D30" s="123"/>
      <c r="E30" s="142"/>
      <c r="F30" s="137"/>
      <c r="G30" s="138"/>
      <c r="H30" s="139"/>
      <c r="I30" s="137"/>
      <c r="J30" s="138"/>
      <c r="K30" s="139"/>
      <c r="L30" s="137"/>
      <c r="M30" s="138"/>
      <c r="N30" s="139"/>
      <c r="O30" s="137"/>
      <c r="P30" s="138"/>
      <c r="Q30" s="139"/>
      <c r="R30" s="137"/>
      <c r="S30" s="138"/>
      <c r="T30" s="139"/>
      <c r="U30" s="137"/>
      <c r="V30" s="138"/>
      <c r="W30" s="139"/>
      <c r="X30" s="137"/>
      <c r="Y30" s="138"/>
      <c r="Z30" s="139"/>
      <c r="AA30" s="137"/>
      <c r="AB30" s="138"/>
      <c r="AC30" s="139"/>
      <c r="AD30" s="137"/>
      <c r="AE30" s="138"/>
      <c r="AF30" s="139"/>
      <c r="AG30" s="137"/>
      <c r="AH30" s="138"/>
      <c r="AI30" s="139"/>
      <c r="AJ30" s="137"/>
      <c r="AK30" s="138"/>
      <c r="AL30" s="139"/>
      <c r="AM30" s="137"/>
      <c r="AN30" s="138"/>
      <c r="AO30" s="139"/>
      <c r="AP30" s="137"/>
      <c r="AQ30" s="138"/>
      <c r="AR30" s="139"/>
      <c r="AS30" s="137"/>
      <c r="AT30" s="138"/>
      <c r="AU30" s="139"/>
      <c r="AV30" s="137"/>
      <c r="AW30" s="138"/>
      <c r="AX30" s="139"/>
      <c r="AY30" s="137"/>
      <c r="AZ30" s="138"/>
      <c r="BA30" s="139"/>
      <c r="BB30" s="137"/>
      <c r="BC30" s="138"/>
      <c r="BD30" s="139"/>
      <c r="BE30" s="137"/>
      <c r="BF30" s="138"/>
      <c r="BG30" s="139"/>
      <c r="BH30" s="137"/>
      <c r="BI30" s="138"/>
      <c r="BJ30" s="139"/>
      <c r="BK30" s="137"/>
      <c r="BL30" s="138"/>
      <c r="BM30" s="139"/>
      <c r="BN30" s="4"/>
      <c r="BO30" s="8" t="str">
        <f t="shared" si="11"/>
        <v/>
      </c>
      <c r="BP30" s="268" t="str">
        <f t="shared" si="12"/>
        <v/>
      </c>
      <c r="BQ30" s="268"/>
      <c r="BR30" s="11" t="str">
        <f t="shared" si="10"/>
        <v/>
      </c>
      <c r="BS30" s="5"/>
      <c r="BT30" s="200"/>
      <c r="BU30" s="74"/>
      <c r="BV30" s="199"/>
    </row>
    <row r="31" spans="1:74" outlineLevel="1" x14ac:dyDescent="0.2">
      <c r="A31" s="153">
        <v>2.14</v>
      </c>
      <c r="B31" s="154"/>
      <c r="C31" s="124"/>
      <c r="D31" s="123"/>
      <c r="E31" s="155"/>
      <c r="F31" s="137"/>
      <c r="G31" s="138"/>
      <c r="H31" s="139"/>
      <c r="I31" s="137"/>
      <c r="J31" s="138"/>
      <c r="K31" s="139"/>
      <c r="L31" s="137"/>
      <c r="M31" s="138"/>
      <c r="N31" s="139"/>
      <c r="O31" s="137"/>
      <c r="P31" s="138"/>
      <c r="Q31" s="139"/>
      <c r="R31" s="137"/>
      <c r="S31" s="138"/>
      <c r="T31" s="139"/>
      <c r="U31" s="137"/>
      <c r="V31" s="138"/>
      <c r="W31" s="139"/>
      <c r="X31" s="137"/>
      <c r="Y31" s="138"/>
      <c r="Z31" s="139"/>
      <c r="AA31" s="137"/>
      <c r="AB31" s="138"/>
      <c r="AC31" s="139"/>
      <c r="AD31" s="137"/>
      <c r="AE31" s="138"/>
      <c r="AF31" s="139"/>
      <c r="AG31" s="137"/>
      <c r="AH31" s="138"/>
      <c r="AI31" s="139"/>
      <c r="AJ31" s="137"/>
      <c r="AK31" s="138"/>
      <c r="AL31" s="139"/>
      <c r="AM31" s="137"/>
      <c r="AN31" s="138"/>
      <c r="AO31" s="139"/>
      <c r="AP31" s="137"/>
      <c r="AQ31" s="138"/>
      <c r="AR31" s="139"/>
      <c r="AS31" s="137"/>
      <c r="AT31" s="138"/>
      <c r="AU31" s="139"/>
      <c r="AV31" s="137"/>
      <c r="AW31" s="138"/>
      <c r="AX31" s="139"/>
      <c r="AY31" s="137"/>
      <c r="AZ31" s="138"/>
      <c r="BA31" s="139"/>
      <c r="BB31" s="137"/>
      <c r="BC31" s="138"/>
      <c r="BD31" s="139"/>
      <c r="BE31" s="137"/>
      <c r="BF31" s="138"/>
      <c r="BG31" s="139"/>
      <c r="BH31" s="137"/>
      <c r="BI31" s="138"/>
      <c r="BJ31" s="139"/>
      <c r="BK31" s="137"/>
      <c r="BL31" s="138"/>
      <c r="BM31" s="139"/>
      <c r="BN31" s="4"/>
      <c r="BO31" s="8" t="str">
        <f t="shared" si="11"/>
        <v/>
      </c>
      <c r="BP31" s="268" t="str">
        <f t="shared" si="12"/>
        <v/>
      </c>
      <c r="BQ31" s="268"/>
      <c r="BR31" s="11" t="str">
        <f t="shared" si="10"/>
        <v/>
      </c>
      <c r="BS31" s="5"/>
      <c r="BT31" s="200"/>
      <c r="BU31" s="74"/>
      <c r="BV31" s="199"/>
    </row>
    <row r="32" spans="1:74" outlineLevel="1" x14ac:dyDescent="0.2">
      <c r="A32" s="153">
        <v>2.15</v>
      </c>
      <c r="B32" s="154"/>
      <c r="C32" s="124"/>
      <c r="D32" s="123"/>
      <c r="E32" s="142"/>
      <c r="F32" s="137"/>
      <c r="G32" s="138"/>
      <c r="H32" s="139"/>
      <c r="I32" s="137"/>
      <c r="J32" s="138"/>
      <c r="K32" s="139"/>
      <c r="L32" s="137"/>
      <c r="M32" s="138"/>
      <c r="N32" s="139"/>
      <c r="O32" s="137"/>
      <c r="P32" s="138"/>
      <c r="Q32" s="139"/>
      <c r="R32" s="137"/>
      <c r="S32" s="138"/>
      <c r="T32" s="139"/>
      <c r="U32" s="137"/>
      <c r="V32" s="138"/>
      <c r="W32" s="139"/>
      <c r="X32" s="137"/>
      <c r="Y32" s="138"/>
      <c r="Z32" s="139"/>
      <c r="AA32" s="137"/>
      <c r="AB32" s="138"/>
      <c r="AC32" s="139"/>
      <c r="AD32" s="137"/>
      <c r="AE32" s="138"/>
      <c r="AF32" s="139"/>
      <c r="AG32" s="137"/>
      <c r="AH32" s="138"/>
      <c r="AI32" s="139"/>
      <c r="AJ32" s="137"/>
      <c r="AK32" s="138"/>
      <c r="AL32" s="139"/>
      <c r="AM32" s="137"/>
      <c r="AN32" s="138"/>
      <c r="AO32" s="139"/>
      <c r="AP32" s="137"/>
      <c r="AQ32" s="138"/>
      <c r="AR32" s="139"/>
      <c r="AS32" s="137"/>
      <c r="AT32" s="138"/>
      <c r="AU32" s="139"/>
      <c r="AV32" s="137"/>
      <c r="AW32" s="138"/>
      <c r="AX32" s="139"/>
      <c r="AY32" s="137"/>
      <c r="AZ32" s="138"/>
      <c r="BA32" s="139"/>
      <c r="BB32" s="137"/>
      <c r="BC32" s="138"/>
      <c r="BD32" s="139"/>
      <c r="BE32" s="137"/>
      <c r="BF32" s="138"/>
      <c r="BG32" s="139"/>
      <c r="BH32" s="137"/>
      <c r="BI32" s="138"/>
      <c r="BJ32" s="139"/>
      <c r="BK32" s="137"/>
      <c r="BL32" s="138"/>
      <c r="BM32" s="139"/>
      <c r="BN32" s="4"/>
      <c r="BO32" s="8" t="str">
        <f t="shared" si="11"/>
        <v/>
      </c>
      <c r="BP32" s="268" t="str">
        <f t="shared" si="12"/>
        <v/>
      </c>
      <c r="BQ32" s="268"/>
      <c r="BR32" s="11" t="str">
        <f t="shared" si="10"/>
        <v/>
      </c>
      <c r="BS32" s="5"/>
      <c r="BT32" s="200"/>
      <c r="BU32" s="74"/>
      <c r="BV32" s="199"/>
    </row>
    <row r="33" spans="1:75" ht="15" x14ac:dyDescent="0.2">
      <c r="A33" s="156"/>
      <c r="B33" s="145"/>
      <c r="C33" s="125"/>
      <c r="D33" s="125"/>
      <c r="E33" s="142"/>
      <c r="F33" s="146"/>
      <c r="G33" s="147"/>
      <c r="H33" s="148"/>
      <c r="I33" s="146"/>
      <c r="J33" s="147"/>
      <c r="K33" s="148"/>
      <c r="L33" s="146"/>
      <c r="M33" s="147"/>
      <c r="N33" s="148"/>
      <c r="O33" s="146"/>
      <c r="P33" s="147"/>
      <c r="Q33" s="148"/>
      <c r="R33" s="146"/>
      <c r="S33" s="147"/>
      <c r="T33" s="148"/>
      <c r="U33" s="146"/>
      <c r="V33" s="147"/>
      <c r="W33" s="148"/>
      <c r="X33" s="146"/>
      <c r="Y33" s="147"/>
      <c r="Z33" s="148"/>
      <c r="AA33" s="146"/>
      <c r="AB33" s="147"/>
      <c r="AC33" s="148"/>
      <c r="AD33" s="146"/>
      <c r="AE33" s="147"/>
      <c r="AF33" s="148"/>
      <c r="AG33" s="146"/>
      <c r="AH33" s="147"/>
      <c r="AI33" s="148"/>
      <c r="AJ33" s="146"/>
      <c r="AK33" s="147"/>
      <c r="AL33" s="148"/>
      <c r="AM33" s="146"/>
      <c r="AN33" s="147"/>
      <c r="AO33" s="148"/>
      <c r="AP33" s="146"/>
      <c r="AQ33" s="147"/>
      <c r="AR33" s="148"/>
      <c r="AS33" s="146"/>
      <c r="AT33" s="147"/>
      <c r="AU33" s="148"/>
      <c r="AV33" s="146"/>
      <c r="AW33" s="147"/>
      <c r="AX33" s="148"/>
      <c r="AY33" s="146"/>
      <c r="AZ33" s="147"/>
      <c r="BA33" s="148"/>
      <c r="BB33" s="146"/>
      <c r="BC33" s="147"/>
      <c r="BD33" s="148"/>
      <c r="BE33" s="146"/>
      <c r="BF33" s="147"/>
      <c r="BG33" s="148"/>
      <c r="BH33" s="146"/>
      <c r="BI33" s="147"/>
      <c r="BJ33" s="148"/>
      <c r="BK33" s="146"/>
      <c r="BL33" s="147"/>
      <c r="BM33" s="148"/>
      <c r="BN33" s="4"/>
      <c r="BO33" s="75"/>
      <c r="BP33" s="75"/>
      <c r="BQ33" s="75"/>
      <c r="BR33" s="76"/>
      <c r="BS33" s="5"/>
      <c r="BT33" s="199"/>
      <c r="BU33" s="198" t="str">
        <f>B34</f>
        <v>FACILITIES (CURRENT SITUATION AS A COACH)</v>
      </c>
      <c r="BV33" s="199"/>
      <c r="BW33" s="13"/>
    </row>
    <row r="34" spans="1:75" ht="15" x14ac:dyDescent="0.2">
      <c r="A34" s="149">
        <v>3</v>
      </c>
      <c r="B34" s="150" t="s">
        <v>256</v>
      </c>
      <c r="C34" s="119" t="s">
        <v>32</v>
      </c>
      <c r="D34" s="118">
        <f>IFERROR(AVERAGEIF(D35:D44,"&gt;0"),0)</f>
        <v>3.1666666666666665</v>
      </c>
      <c r="E34" s="151"/>
      <c r="F34" s="137"/>
      <c r="G34" s="138"/>
      <c r="H34" s="139"/>
      <c r="I34" s="137"/>
      <c r="J34" s="138"/>
      <c r="K34" s="139"/>
      <c r="L34" s="137"/>
      <c r="M34" s="138"/>
      <c r="N34" s="139"/>
      <c r="O34" s="137"/>
      <c r="P34" s="138"/>
      <c r="Q34" s="139"/>
      <c r="R34" s="137"/>
      <c r="S34" s="138"/>
      <c r="T34" s="139"/>
      <c r="U34" s="137"/>
      <c r="V34" s="138"/>
      <c r="W34" s="139"/>
      <c r="X34" s="137"/>
      <c r="Y34" s="138"/>
      <c r="Z34" s="139"/>
      <c r="AA34" s="137"/>
      <c r="AB34" s="138"/>
      <c r="AC34" s="139"/>
      <c r="AD34" s="137"/>
      <c r="AE34" s="138"/>
      <c r="AF34" s="139"/>
      <c r="AG34" s="137"/>
      <c r="AH34" s="138"/>
      <c r="AI34" s="139"/>
      <c r="AJ34" s="137"/>
      <c r="AK34" s="138"/>
      <c r="AL34" s="139"/>
      <c r="AM34" s="137"/>
      <c r="AN34" s="138"/>
      <c r="AO34" s="139"/>
      <c r="AP34" s="137"/>
      <c r="AQ34" s="138"/>
      <c r="AR34" s="139"/>
      <c r="AS34" s="137"/>
      <c r="AT34" s="138"/>
      <c r="AU34" s="139"/>
      <c r="AV34" s="137"/>
      <c r="AW34" s="138"/>
      <c r="AX34" s="139"/>
      <c r="AY34" s="137"/>
      <c r="AZ34" s="138"/>
      <c r="BA34" s="139"/>
      <c r="BB34" s="137"/>
      <c r="BC34" s="138"/>
      <c r="BD34" s="139"/>
      <c r="BE34" s="137"/>
      <c r="BF34" s="138"/>
      <c r="BG34" s="139"/>
      <c r="BH34" s="137"/>
      <c r="BI34" s="138"/>
      <c r="BJ34" s="139"/>
      <c r="BK34" s="137"/>
      <c r="BL34" s="138"/>
      <c r="BM34" s="139"/>
      <c r="BN34" s="4"/>
      <c r="BO34" s="55">
        <f>IF(D34&lt;1,"",IF(D34&gt;0,D34/5))</f>
        <v>0.6333333333333333</v>
      </c>
      <c r="BP34" s="274" t="str">
        <f t="shared" ref="BP34" si="18">IF(D34&lt;3,REPT("n",INT(D34*6)),IF(D34=3,REPT("n",INT(D34*6)),IF(D34&gt;3,REPT("n",INT(D34*6)))))</f>
        <v>nnnnnnnnnnnnnnnnnnn</v>
      </c>
      <c r="BQ34" s="274"/>
      <c r="BR34" s="10" t="str">
        <f>IF(C34="","",IF(C34="High",(REPT(" ",8)&amp;"l"),IF(C34="Med",(REPT(" ",5)&amp;"l"),IF(C34="Low",(REPT(" ",0*2)&amp;"l"),""))))</f>
        <v xml:space="preserve">     l</v>
      </c>
      <c r="BS34" s="5"/>
      <c r="BT34" s="199"/>
      <c r="BU34" s="196"/>
      <c r="BV34" s="199"/>
    </row>
    <row r="35" spans="1:75" outlineLevel="1" x14ac:dyDescent="0.2">
      <c r="A35" s="140">
        <v>3.1</v>
      </c>
      <c r="B35" s="157" t="s">
        <v>187</v>
      </c>
      <c r="C35" s="124" t="s">
        <v>24</v>
      </c>
      <c r="D35" s="123">
        <v>5</v>
      </c>
      <c r="E35" s="142"/>
      <c r="F35" s="137"/>
      <c r="G35" s="138"/>
      <c r="H35" s="139"/>
      <c r="I35" s="137"/>
      <c r="J35" s="138"/>
      <c r="K35" s="139"/>
      <c r="L35" s="137"/>
      <c r="M35" s="138"/>
      <c r="N35" s="139"/>
      <c r="O35" s="137"/>
      <c r="P35" s="138"/>
      <c r="Q35" s="139"/>
      <c r="R35" s="137"/>
      <c r="S35" s="138"/>
      <c r="T35" s="139"/>
      <c r="U35" s="137"/>
      <c r="V35" s="138"/>
      <c r="W35" s="139"/>
      <c r="X35" s="137"/>
      <c r="Y35" s="138"/>
      <c r="Z35" s="139"/>
      <c r="AA35" s="137"/>
      <c r="AB35" s="138"/>
      <c r="AC35" s="139"/>
      <c r="AD35" s="137"/>
      <c r="AE35" s="138"/>
      <c r="AF35" s="139"/>
      <c r="AG35" s="137"/>
      <c r="AH35" s="138"/>
      <c r="AI35" s="139"/>
      <c r="AJ35" s="137"/>
      <c r="AK35" s="138"/>
      <c r="AL35" s="139"/>
      <c r="AM35" s="137"/>
      <c r="AN35" s="138"/>
      <c r="AO35" s="139"/>
      <c r="AP35" s="137"/>
      <c r="AQ35" s="138"/>
      <c r="AR35" s="139"/>
      <c r="AS35" s="137"/>
      <c r="AT35" s="138"/>
      <c r="AU35" s="139"/>
      <c r="AV35" s="137"/>
      <c r="AW35" s="138"/>
      <c r="AX35" s="139"/>
      <c r="AY35" s="137"/>
      <c r="AZ35" s="138"/>
      <c r="BA35" s="139"/>
      <c r="BB35" s="137"/>
      <c r="BC35" s="138"/>
      <c r="BD35" s="139"/>
      <c r="BE35" s="137"/>
      <c r="BF35" s="138"/>
      <c r="BG35" s="139"/>
      <c r="BH35" s="137"/>
      <c r="BI35" s="138"/>
      <c r="BJ35" s="139"/>
      <c r="BK35" s="137"/>
      <c r="BL35" s="138"/>
      <c r="BM35" s="139"/>
      <c r="BN35" s="4"/>
      <c r="BO35" s="8">
        <f t="shared" ref="BO35:BO44" si="19">IF(D35="","",IF(D35&gt;0,D35/5))</f>
        <v>1</v>
      </c>
      <c r="BP35" s="268" t="str">
        <f t="shared" ref="BP35:BP44" si="20">IF(D35&lt;3,REPT("n",INT(D35*6)),IF(D35=3,REPT("n",INT(D35*6)),IF(D35&gt;3,REPT("n",INT(D35*6)))))</f>
        <v>nnnnnnnnnnnnnnnnnnnnnnnnnnnnnn</v>
      </c>
      <c r="BQ35" s="268"/>
      <c r="BR35" s="11" t="str">
        <f>IF(C35="","",IF(C35="High",(REPT(" ",8)&amp;"l"),IF(C35="Med",(REPT(" ",5)&amp;"l"),IF(C35="Low",(REPT(" ",0*2)&amp;"l"),""))))</f>
        <v xml:space="preserve">        l</v>
      </c>
      <c r="BS35" s="5"/>
      <c r="BT35" s="199"/>
      <c r="BU35" s="74"/>
      <c r="BV35" s="199"/>
    </row>
    <row r="36" spans="1:75" outlineLevel="1" x14ac:dyDescent="0.2">
      <c r="A36" s="140">
        <v>3.2</v>
      </c>
      <c r="B36" s="157" t="s">
        <v>39</v>
      </c>
      <c r="C36" s="124" t="s">
        <v>32</v>
      </c>
      <c r="D36" s="123">
        <v>3</v>
      </c>
      <c r="E36" s="142"/>
      <c r="F36" s="137"/>
      <c r="G36" s="138"/>
      <c r="H36" s="139"/>
      <c r="I36" s="137"/>
      <c r="J36" s="138"/>
      <c r="K36" s="139"/>
      <c r="L36" s="137"/>
      <c r="M36" s="138"/>
      <c r="N36" s="139"/>
      <c r="O36" s="137"/>
      <c r="P36" s="138"/>
      <c r="Q36" s="139"/>
      <c r="R36" s="137"/>
      <c r="S36" s="138"/>
      <c r="T36" s="139"/>
      <c r="U36" s="137"/>
      <c r="V36" s="138"/>
      <c r="W36" s="139"/>
      <c r="X36" s="137"/>
      <c r="Y36" s="138"/>
      <c r="Z36" s="139"/>
      <c r="AA36" s="137"/>
      <c r="AB36" s="138"/>
      <c r="AC36" s="139"/>
      <c r="AD36" s="137"/>
      <c r="AE36" s="138"/>
      <c r="AF36" s="139"/>
      <c r="AG36" s="137"/>
      <c r="AH36" s="138"/>
      <c r="AI36" s="139"/>
      <c r="AJ36" s="137"/>
      <c r="AK36" s="138"/>
      <c r="AL36" s="139"/>
      <c r="AM36" s="137"/>
      <c r="AN36" s="138"/>
      <c r="AO36" s="139"/>
      <c r="AP36" s="137"/>
      <c r="AQ36" s="138"/>
      <c r="AR36" s="139"/>
      <c r="AS36" s="137"/>
      <c r="AT36" s="138"/>
      <c r="AU36" s="139"/>
      <c r="AV36" s="137"/>
      <c r="AW36" s="138"/>
      <c r="AX36" s="139"/>
      <c r="AY36" s="137"/>
      <c r="AZ36" s="138"/>
      <c r="BA36" s="139"/>
      <c r="BB36" s="137"/>
      <c r="BC36" s="138"/>
      <c r="BD36" s="139"/>
      <c r="BE36" s="137"/>
      <c r="BF36" s="138"/>
      <c r="BG36" s="139"/>
      <c r="BH36" s="137"/>
      <c r="BI36" s="138"/>
      <c r="BJ36" s="139"/>
      <c r="BK36" s="137"/>
      <c r="BL36" s="138"/>
      <c r="BM36" s="139"/>
      <c r="BN36" s="4"/>
      <c r="BO36" s="8">
        <f t="shared" ref="BO36" si="21">IF(D36="","",IF(D36&gt;0,D36/5))</f>
        <v>0.6</v>
      </c>
      <c r="BP36" s="268" t="str">
        <f t="shared" ref="BP36" si="22">IF(D36&lt;3,REPT("n",INT(D36*6)),IF(D36=3,REPT("n",INT(D36*6)),IF(D36&gt;3,REPT("n",INT(D36*6)))))</f>
        <v>nnnnnnnnnnnnnnnnnn</v>
      </c>
      <c r="BQ36" s="268"/>
      <c r="BR36" s="11" t="str">
        <f>IF(C36="","",IF(C36="High",(REPT(" ",8)&amp;"l"),IF(C36="Med",(REPT(" ",5)&amp;"l"),IF(C36="Low",(REPT(" ",0*2)&amp;"l"),""))))</f>
        <v xml:space="preserve">     l</v>
      </c>
      <c r="BS36" s="5"/>
      <c r="BT36" s="199"/>
      <c r="BU36" s="285">
        <f>BO34</f>
        <v>0.6333333333333333</v>
      </c>
      <c r="BV36" s="199"/>
    </row>
    <row r="37" spans="1:75" outlineLevel="1" x14ac:dyDescent="0.2">
      <c r="A37" s="140">
        <v>3.3</v>
      </c>
      <c r="B37" s="157" t="s">
        <v>198</v>
      </c>
      <c r="C37" s="124" t="s">
        <v>24</v>
      </c>
      <c r="D37" s="123">
        <v>3</v>
      </c>
      <c r="E37" s="142"/>
      <c r="F37" s="137"/>
      <c r="G37" s="138"/>
      <c r="H37" s="139"/>
      <c r="I37" s="137"/>
      <c r="J37" s="138"/>
      <c r="K37" s="139"/>
      <c r="L37" s="137"/>
      <c r="M37" s="138"/>
      <c r="N37" s="139"/>
      <c r="O37" s="137"/>
      <c r="P37" s="138"/>
      <c r="Q37" s="139"/>
      <c r="R37" s="137"/>
      <c r="S37" s="138"/>
      <c r="T37" s="139"/>
      <c r="U37" s="137"/>
      <c r="V37" s="138"/>
      <c r="W37" s="139"/>
      <c r="X37" s="137"/>
      <c r="Y37" s="138"/>
      <c r="Z37" s="139"/>
      <c r="AA37" s="137"/>
      <c r="AB37" s="138"/>
      <c r="AC37" s="139"/>
      <c r="AD37" s="137"/>
      <c r="AE37" s="138"/>
      <c r="AF37" s="139"/>
      <c r="AG37" s="137"/>
      <c r="AH37" s="138"/>
      <c r="AI37" s="139"/>
      <c r="AJ37" s="137"/>
      <c r="AK37" s="138"/>
      <c r="AL37" s="139"/>
      <c r="AM37" s="137"/>
      <c r="AN37" s="138"/>
      <c r="AO37" s="139"/>
      <c r="AP37" s="137"/>
      <c r="AQ37" s="138"/>
      <c r="AR37" s="139"/>
      <c r="AS37" s="137"/>
      <c r="AT37" s="138"/>
      <c r="AU37" s="139"/>
      <c r="AV37" s="137"/>
      <c r="AW37" s="138"/>
      <c r="AX37" s="139"/>
      <c r="AY37" s="137"/>
      <c r="AZ37" s="138"/>
      <c r="BA37" s="139"/>
      <c r="BB37" s="137"/>
      <c r="BC37" s="138"/>
      <c r="BD37" s="139"/>
      <c r="BE37" s="137"/>
      <c r="BF37" s="138"/>
      <c r="BG37" s="139"/>
      <c r="BH37" s="137"/>
      <c r="BI37" s="138"/>
      <c r="BJ37" s="139"/>
      <c r="BK37" s="137"/>
      <c r="BL37" s="138"/>
      <c r="BM37" s="139"/>
      <c r="BN37" s="4"/>
      <c r="BO37" s="8">
        <f t="shared" ref="BO37:BO43" si="23">IF(D37="","",IF(D37&gt;0,D37/5))</f>
        <v>0.6</v>
      </c>
      <c r="BP37" s="268" t="str">
        <f t="shared" ref="BP37:BP43" si="24">IF(D37&lt;3,REPT("n",INT(D37*6)),IF(D37=3,REPT("n",INT(D37*6)),IF(D37&gt;3,REPT("n",INT(D37*6)))))</f>
        <v>nnnnnnnnnnnnnnnnnn</v>
      </c>
      <c r="BQ37" s="268"/>
      <c r="BR37" s="11" t="str">
        <f t="shared" ref="BR37:BR43" si="25">IF(C37="","",IF(C37="High",(REPT(" ",8)&amp;"l"),IF(C37="Med",(REPT(" ",5)&amp;"l"),IF(C37="Low",(REPT(" ",0*2)&amp;"l"),""))))</f>
        <v xml:space="preserve">        l</v>
      </c>
      <c r="BS37" s="5"/>
      <c r="BT37" s="199"/>
      <c r="BU37" s="286"/>
      <c r="BV37" s="199"/>
    </row>
    <row r="38" spans="1:75" outlineLevel="1" x14ac:dyDescent="0.2">
      <c r="A38" s="140">
        <v>3.4</v>
      </c>
      <c r="B38" s="157" t="s">
        <v>40</v>
      </c>
      <c r="C38" s="124" t="s">
        <v>24</v>
      </c>
      <c r="D38" s="123">
        <v>3</v>
      </c>
      <c r="E38" s="142"/>
      <c r="F38" s="137"/>
      <c r="G38" s="138"/>
      <c r="H38" s="139"/>
      <c r="I38" s="137"/>
      <c r="J38" s="138"/>
      <c r="K38" s="139"/>
      <c r="L38" s="137"/>
      <c r="M38" s="138"/>
      <c r="N38" s="139"/>
      <c r="O38" s="137"/>
      <c r="P38" s="138"/>
      <c r="Q38" s="139"/>
      <c r="R38" s="137"/>
      <c r="S38" s="138"/>
      <c r="T38" s="139"/>
      <c r="U38" s="137"/>
      <c r="V38" s="138"/>
      <c r="W38" s="139"/>
      <c r="X38" s="137"/>
      <c r="Y38" s="138"/>
      <c r="Z38" s="139"/>
      <c r="AA38" s="137"/>
      <c r="AB38" s="138"/>
      <c r="AC38" s="139"/>
      <c r="AD38" s="137"/>
      <c r="AE38" s="138"/>
      <c r="AF38" s="139"/>
      <c r="AG38" s="137"/>
      <c r="AH38" s="138"/>
      <c r="AI38" s="139"/>
      <c r="AJ38" s="137"/>
      <c r="AK38" s="138"/>
      <c r="AL38" s="139"/>
      <c r="AM38" s="137"/>
      <c r="AN38" s="138"/>
      <c r="AO38" s="139"/>
      <c r="AP38" s="137"/>
      <c r="AQ38" s="138"/>
      <c r="AR38" s="139"/>
      <c r="AS38" s="137"/>
      <c r="AT38" s="138"/>
      <c r="AU38" s="139"/>
      <c r="AV38" s="137"/>
      <c r="AW38" s="138"/>
      <c r="AX38" s="139"/>
      <c r="AY38" s="137"/>
      <c r="AZ38" s="138"/>
      <c r="BA38" s="139"/>
      <c r="BB38" s="137"/>
      <c r="BC38" s="138"/>
      <c r="BD38" s="139"/>
      <c r="BE38" s="137"/>
      <c r="BF38" s="138"/>
      <c r="BG38" s="139"/>
      <c r="BH38" s="137"/>
      <c r="BI38" s="138"/>
      <c r="BJ38" s="139"/>
      <c r="BK38" s="137"/>
      <c r="BL38" s="138"/>
      <c r="BM38" s="139"/>
      <c r="BN38" s="4"/>
      <c r="BO38" s="8">
        <f t="shared" si="23"/>
        <v>0.6</v>
      </c>
      <c r="BP38" s="268" t="str">
        <f t="shared" si="24"/>
        <v>nnnnnnnnnnnnnnnnnn</v>
      </c>
      <c r="BQ38" s="268"/>
      <c r="BR38" s="11" t="str">
        <f t="shared" si="25"/>
        <v xml:space="preserve">        l</v>
      </c>
      <c r="BS38" s="5"/>
      <c r="BT38" s="199"/>
      <c r="BU38" s="286"/>
      <c r="BV38" s="199"/>
    </row>
    <row r="39" spans="1:75" outlineLevel="1" x14ac:dyDescent="0.2">
      <c r="A39" s="140">
        <v>3.5</v>
      </c>
      <c r="B39" s="157" t="s">
        <v>41</v>
      </c>
      <c r="C39" s="124" t="s">
        <v>32</v>
      </c>
      <c r="D39" s="123">
        <v>2</v>
      </c>
      <c r="E39" s="142"/>
      <c r="F39" s="137"/>
      <c r="G39" s="138"/>
      <c r="H39" s="139"/>
      <c r="I39" s="137"/>
      <c r="J39" s="138"/>
      <c r="K39" s="139"/>
      <c r="L39" s="137"/>
      <c r="M39" s="138"/>
      <c r="N39" s="139"/>
      <c r="O39" s="137"/>
      <c r="P39" s="138"/>
      <c r="Q39" s="139"/>
      <c r="R39" s="137"/>
      <c r="S39" s="138"/>
      <c r="T39" s="139"/>
      <c r="U39" s="137"/>
      <c r="V39" s="138"/>
      <c r="W39" s="139"/>
      <c r="X39" s="137"/>
      <c r="Y39" s="138"/>
      <c r="Z39" s="139"/>
      <c r="AA39" s="137"/>
      <c r="AB39" s="138"/>
      <c r="AC39" s="139"/>
      <c r="AD39" s="137"/>
      <c r="AE39" s="138"/>
      <c r="AF39" s="139"/>
      <c r="AG39" s="137"/>
      <c r="AH39" s="138"/>
      <c r="AI39" s="139"/>
      <c r="AJ39" s="137"/>
      <c r="AK39" s="138"/>
      <c r="AL39" s="139"/>
      <c r="AM39" s="137"/>
      <c r="AN39" s="138"/>
      <c r="AO39" s="139"/>
      <c r="AP39" s="137"/>
      <c r="AQ39" s="138"/>
      <c r="AR39" s="139"/>
      <c r="AS39" s="137"/>
      <c r="AT39" s="138"/>
      <c r="AU39" s="139"/>
      <c r="AV39" s="137"/>
      <c r="AW39" s="138"/>
      <c r="AX39" s="139"/>
      <c r="AY39" s="137"/>
      <c r="AZ39" s="138"/>
      <c r="BA39" s="139"/>
      <c r="BB39" s="137"/>
      <c r="BC39" s="138"/>
      <c r="BD39" s="139"/>
      <c r="BE39" s="137"/>
      <c r="BF39" s="138"/>
      <c r="BG39" s="139"/>
      <c r="BH39" s="137"/>
      <c r="BI39" s="138"/>
      <c r="BJ39" s="139"/>
      <c r="BK39" s="137"/>
      <c r="BL39" s="138"/>
      <c r="BM39" s="139"/>
      <c r="BN39" s="4"/>
      <c r="BO39" s="8">
        <f t="shared" si="23"/>
        <v>0.4</v>
      </c>
      <c r="BP39" s="268" t="str">
        <f t="shared" si="24"/>
        <v>nnnnnnnnnnnn</v>
      </c>
      <c r="BQ39" s="268"/>
      <c r="BR39" s="11" t="str">
        <f t="shared" si="25"/>
        <v xml:space="preserve">     l</v>
      </c>
      <c r="BS39" s="5"/>
      <c r="BT39" s="199"/>
      <c r="BU39" s="286"/>
      <c r="BV39" s="199"/>
    </row>
    <row r="40" spans="1:75" outlineLevel="1" x14ac:dyDescent="0.2">
      <c r="A40" s="140">
        <v>3.6</v>
      </c>
      <c r="B40" s="157" t="s">
        <v>199</v>
      </c>
      <c r="C40" s="124" t="s">
        <v>32</v>
      </c>
      <c r="D40" s="123">
        <v>3</v>
      </c>
      <c r="E40" s="142"/>
      <c r="F40" s="137"/>
      <c r="G40" s="138"/>
      <c r="H40" s="139"/>
      <c r="I40" s="137"/>
      <c r="J40" s="138"/>
      <c r="K40" s="139"/>
      <c r="L40" s="137"/>
      <c r="M40" s="138"/>
      <c r="N40" s="139"/>
      <c r="O40" s="137"/>
      <c r="P40" s="138"/>
      <c r="Q40" s="139"/>
      <c r="R40" s="137"/>
      <c r="S40" s="138"/>
      <c r="T40" s="139"/>
      <c r="U40" s="137"/>
      <c r="V40" s="138"/>
      <c r="W40" s="139"/>
      <c r="X40" s="137"/>
      <c r="Y40" s="138"/>
      <c r="Z40" s="139"/>
      <c r="AA40" s="137"/>
      <c r="AB40" s="138"/>
      <c r="AC40" s="139"/>
      <c r="AD40" s="137"/>
      <c r="AE40" s="138"/>
      <c r="AF40" s="139"/>
      <c r="AG40" s="137"/>
      <c r="AH40" s="138"/>
      <c r="AI40" s="139"/>
      <c r="AJ40" s="137"/>
      <c r="AK40" s="138"/>
      <c r="AL40" s="139"/>
      <c r="AM40" s="137"/>
      <c r="AN40" s="138"/>
      <c r="AO40" s="139"/>
      <c r="AP40" s="137"/>
      <c r="AQ40" s="138"/>
      <c r="AR40" s="139"/>
      <c r="AS40" s="137"/>
      <c r="AT40" s="138"/>
      <c r="AU40" s="139"/>
      <c r="AV40" s="137"/>
      <c r="AW40" s="138"/>
      <c r="AX40" s="139"/>
      <c r="AY40" s="137"/>
      <c r="AZ40" s="138"/>
      <c r="BA40" s="139"/>
      <c r="BB40" s="137"/>
      <c r="BC40" s="138"/>
      <c r="BD40" s="139"/>
      <c r="BE40" s="137"/>
      <c r="BF40" s="138"/>
      <c r="BG40" s="139"/>
      <c r="BH40" s="137"/>
      <c r="BI40" s="138"/>
      <c r="BJ40" s="139"/>
      <c r="BK40" s="137"/>
      <c r="BL40" s="138"/>
      <c r="BM40" s="139"/>
      <c r="BN40" s="4"/>
      <c r="BO40" s="8">
        <f t="shared" si="23"/>
        <v>0.6</v>
      </c>
      <c r="BP40" s="268" t="str">
        <f t="shared" si="24"/>
        <v>nnnnnnnnnnnnnnnnnn</v>
      </c>
      <c r="BQ40" s="268"/>
      <c r="BR40" s="11" t="str">
        <f t="shared" si="25"/>
        <v xml:space="preserve">     l</v>
      </c>
      <c r="BS40" s="5"/>
      <c r="BT40" s="199"/>
      <c r="BU40" s="286"/>
      <c r="BV40" s="199"/>
    </row>
    <row r="41" spans="1:75" outlineLevel="1" x14ac:dyDescent="0.2">
      <c r="A41" s="140">
        <v>3.7</v>
      </c>
      <c r="B41" s="157"/>
      <c r="C41" s="124"/>
      <c r="D41" s="123"/>
      <c r="E41" s="142"/>
      <c r="F41" s="137"/>
      <c r="G41" s="138"/>
      <c r="H41" s="139"/>
      <c r="I41" s="137"/>
      <c r="J41" s="138"/>
      <c r="K41" s="139"/>
      <c r="L41" s="137"/>
      <c r="M41" s="138"/>
      <c r="N41" s="139"/>
      <c r="O41" s="137"/>
      <c r="P41" s="138"/>
      <c r="Q41" s="139"/>
      <c r="R41" s="137"/>
      <c r="S41" s="138"/>
      <c r="T41" s="139"/>
      <c r="U41" s="137"/>
      <c r="V41" s="138"/>
      <c r="W41" s="139"/>
      <c r="X41" s="137"/>
      <c r="Y41" s="138"/>
      <c r="Z41" s="139"/>
      <c r="AA41" s="137"/>
      <c r="AB41" s="138"/>
      <c r="AC41" s="139"/>
      <c r="AD41" s="137"/>
      <c r="AE41" s="138"/>
      <c r="AF41" s="139"/>
      <c r="AG41" s="137"/>
      <c r="AH41" s="138"/>
      <c r="AI41" s="139"/>
      <c r="AJ41" s="137"/>
      <c r="AK41" s="138"/>
      <c r="AL41" s="139"/>
      <c r="AM41" s="137"/>
      <c r="AN41" s="138"/>
      <c r="AO41" s="139"/>
      <c r="AP41" s="137"/>
      <c r="AQ41" s="138"/>
      <c r="AR41" s="139"/>
      <c r="AS41" s="137"/>
      <c r="AT41" s="138"/>
      <c r="AU41" s="139"/>
      <c r="AV41" s="137"/>
      <c r="AW41" s="138"/>
      <c r="AX41" s="139"/>
      <c r="AY41" s="137"/>
      <c r="AZ41" s="138"/>
      <c r="BA41" s="139"/>
      <c r="BB41" s="137"/>
      <c r="BC41" s="138"/>
      <c r="BD41" s="139"/>
      <c r="BE41" s="137"/>
      <c r="BF41" s="138"/>
      <c r="BG41" s="139"/>
      <c r="BH41" s="137"/>
      <c r="BI41" s="138"/>
      <c r="BJ41" s="139"/>
      <c r="BK41" s="137"/>
      <c r="BL41" s="138"/>
      <c r="BM41" s="139"/>
      <c r="BN41" s="4"/>
      <c r="BO41" s="8" t="str">
        <f t="shared" si="23"/>
        <v/>
      </c>
      <c r="BP41" s="268" t="str">
        <f t="shared" si="24"/>
        <v/>
      </c>
      <c r="BQ41" s="268"/>
      <c r="BR41" s="11" t="str">
        <f t="shared" si="25"/>
        <v/>
      </c>
      <c r="BS41" s="5"/>
      <c r="BT41" s="199"/>
      <c r="BU41" s="286"/>
      <c r="BV41" s="199"/>
    </row>
    <row r="42" spans="1:75" outlineLevel="1" x14ac:dyDescent="0.2">
      <c r="A42" s="140">
        <v>3.8</v>
      </c>
      <c r="B42" s="157"/>
      <c r="C42" s="124"/>
      <c r="D42" s="123"/>
      <c r="E42" s="142"/>
      <c r="F42" s="137"/>
      <c r="G42" s="138"/>
      <c r="H42" s="139"/>
      <c r="I42" s="137"/>
      <c r="J42" s="138"/>
      <c r="K42" s="139"/>
      <c r="L42" s="137"/>
      <c r="M42" s="138"/>
      <c r="N42" s="139"/>
      <c r="O42" s="137"/>
      <c r="P42" s="138"/>
      <c r="Q42" s="139"/>
      <c r="R42" s="137"/>
      <c r="S42" s="138"/>
      <c r="T42" s="139"/>
      <c r="U42" s="137"/>
      <c r="V42" s="138"/>
      <c r="W42" s="139"/>
      <c r="X42" s="137"/>
      <c r="Y42" s="138"/>
      <c r="Z42" s="139"/>
      <c r="AA42" s="137"/>
      <c r="AB42" s="138"/>
      <c r="AC42" s="139"/>
      <c r="AD42" s="137"/>
      <c r="AE42" s="138"/>
      <c r="AF42" s="139"/>
      <c r="AG42" s="137"/>
      <c r="AH42" s="138"/>
      <c r="AI42" s="139"/>
      <c r="AJ42" s="137"/>
      <c r="AK42" s="138"/>
      <c r="AL42" s="139"/>
      <c r="AM42" s="137"/>
      <c r="AN42" s="138"/>
      <c r="AO42" s="139"/>
      <c r="AP42" s="137"/>
      <c r="AQ42" s="138"/>
      <c r="AR42" s="139"/>
      <c r="AS42" s="137"/>
      <c r="AT42" s="138"/>
      <c r="AU42" s="139"/>
      <c r="AV42" s="137"/>
      <c r="AW42" s="138"/>
      <c r="AX42" s="139"/>
      <c r="AY42" s="137"/>
      <c r="AZ42" s="138"/>
      <c r="BA42" s="139"/>
      <c r="BB42" s="137"/>
      <c r="BC42" s="138"/>
      <c r="BD42" s="139"/>
      <c r="BE42" s="137"/>
      <c r="BF42" s="138"/>
      <c r="BG42" s="139"/>
      <c r="BH42" s="137"/>
      <c r="BI42" s="138"/>
      <c r="BJ42" s="139"/>
      <c r="BK42" s="137"/>
      <c r="BL42" s="138"/>
      <c r="BM42" s="139"/>
      <c r="BN42" s="4"/>
      <c r="BO42" s="8" t="str">
        <f t="shared" si="23"/>
        <v/>
      </c>
      <c r="BP42" s="268" t="str">
        <f t="shared" si="24"/>
        <v/>
      </c>
      <c r="BQ42" s="268"/>
      <c r="BR42" s="11" t="str">
        <f t="shared" si="25"/>
        <v/>
      </c>
      <c r="BS42" s="5"/>
      <c r="BT42" s="199"/>
      <c r="BU42" s="286"/>
      <c r="BV42" s="199"/>
    </row>
    <row r="43" spans="1:75" outlineLevel="1" x14ac:dyDescent="0.2">
      <c r="A43" s="140">
        <v>3.9</v>
      </c>
      <c r="B43" s="157"/>
      <c r="C43" s="124"/>
      <c r="D43" s="123"/>
      <c r="E43" s="142"/>
      <c r="F43" s="137"/>
      <c r="G43" s="138"/>
      <c r="H43" s="139"/>
      <c r="I43" s="137"/>
      <c r="J43" s="138"/>
      <c r="K43" s="139"/>
      <c r="L43" s="137"/>
      <c r="M43" s="138"/>
      <c r="N43" s="139"/>
      <c r="O43" s="137"/>
      <c r="P43" s="138"/>
      <c r="Q43" s="139"/>
      <c r="R43" s="137"/>
      <c r="S43" s="138"/>
      <c r="T43" s="139"/>
      <c r="U43" s="137"/>
      <c r="V43" s="138"/>
      <c r="W43" s="139"/>
      <c r="X43" s="137"/>
      <c r="Y43" s="138"/>
      <c r="Z43" s="139"/>
      <c r="AA43" s="137"/>
      <c r="AB43" s="138"/>
      <c r="AC43" s="139"/>
      <c r="AD43" s="137"/>
      <c r="AE43" s="138"/>
      <c r="AF43" s="139"/>
      <c r="AG43" s="137"/>
      <c r="AH43" s="138"/>
      <c r="AI43" s="139"/>
      <c r="AJ43" s="137"/>
      <c r="AK43" s="138"/>
      <c r="AL43" s="139"/>
      <c r="AM43" s="137"/>
      <c r="AN43" s="138"/>
      <c r="AO43" s="139"/>
      <c r="AP43" s="137"/>
      <c r="AQ43" s="138"/>
      <c r="AR43" s="139"/>
      <c r="AS43" s="137"/>
      <c r="AT43" s="138"/>
      <c r="AU43" s="139"/>
      <c r="AV43" s="137"/>
      <c r="AW43" s="138"/>
      <c r="AX43" s="139"/>
      <c r="AY43" s="137"/>
      <c r="AZ43" s="138"/>
      <c r="BA43" s="139"/>
      <c r="BB43" s="137"/>
      <c r="BC43" s="138"/>
      <c r="BD43" s="139"/>
      <c r="BE43" s="137"/>
      <c r="BF43" s="138"/>
      <c r="BG43" s="139"/>
      <c r="BH43" s="137"/>
      <c r="BI43" s="138"/>
      <c r="BJ43" s="139"/>
      <c r="BK43" s="137"/>
      <c r="BL43" s="138"/>
      <c r="BM43" s="139"/>
      <c r="BN43" s="4"/>
      <c r="BO43" s="8" t="str">
        <f t="shared" si="23"/>
        <v/>
      </c>
      <c r="BP43" s="268" t="str">
        <f t="shared" si="24"/>
        <v/>
      </c>
      <c r="BQ43" s="268"/>
      <c r="BR43" s="11" t="str">
        <f t="shared" si="25"/>
        <v/>
      </c>
      <c r="BS43" s="5"/>
      <c r="BT43" s="199"/>
      <c r="BU43" s="74"/>
      <c r="BV43" s="199"/>
    </row>
    <row r="44" spans="1:75" outlineLevel="1" x14ac:dyDescent="0.2">
      <c r="A44" s="143">
        <v>3.1</v>
      </c>
      <c r="C44" s="124"/>
      <c r="D44" s="123"/>
      <c r="E44" s="142"/>
      <c r="F44" s="137"/>
      <c r="G44" s="138"/>
      <c r="H44" s="139"/>
      <c r="I44" s="137"/>
      <c r="J44" s="138"/>
      <c r="K44" s="139"/>
      <c r="L44" s="137"/>
      <c r="M44" s="138"/>
      <c r="N44" s="139"/>
      <c r="O44" s="137"/>
      <c r="P44" s="138"/>
      <c r="Q44" s="139"/>
      <c r="R44" s="137"/>
      <c r="S44" s="138"/>
      <c r="T44" s="139"/>
      <c r="U44" s="137"/>
      <c r="V44" s="138"/>
      <c r="W44" s="139"/>
      <c r="X44" s="137"/>
      <c r="Y44" s="138"/>
      <c r="Z44" s="139"/>
      <c r="AA44" s="137"/>
      <c r="AB44" s="138"/>
      <c r="AC44" s="139"/>
      <c r="AD44" s="137"/>
      <c r="AE44" s="138"/>
      <c r="AF44" s="139"/>
      <c r="AG44" s="137"/>
      <c r="AH44" s="138"/>
      <c r="AI44" s="139"/>
      <c r="AJ44" s="137"/>
      <c r="AK44" s="138"/>
      <c r="AL44" s="139"/>
      <c r="AM44" s="137"/>
      <c r="AN44" s="138"/>
      <c r="AO44" s="139"/>
      <c r="AP44" s="137"/>
      <c r="AQ44" s="138"/>
      <c r="AR44" s="139"/>
      <c r="AS44" s="137"/>
      <c r="AT44" s="138"/>
      <c r="AU44" s="139"/>
      <c r="AV44" s="137"/>
      <c r="AW44" s="138"/>
      <c r="AX44" s="139"/>
      <c r="AY44" s="137"/>
      <c r="AZ44" s="138"/>
      <c r="BA44" s="139"/>
      <c r="BB44" s="137"/>
      <c r="BC44" s="138"/>
      <c r="BD44" s="139"/>
      <c r="BE44" s="137"/>
      <c r="BF44" s="138"/>
      <c r="BG44" s="139"/>
      <c r="BH44" s="137"/>
      <c r="BI44" s="138"/>
      <c r="BJ44" s="139"/>
      <c r="BK44" s="137"/>
      <c r="BL44" s="138"/>
      <c r="BM44" s="139"/>
      <c r="BN44" s="4"/>
      <c r="BO44" s="8" t="str">
        <f t="shared" si="19"/>
        <v/>
      </c>
      <c r="BP44" s="268" t="str">
        <f t="shared" si="20"/>
        <v/>
      </c>
      <c r="BQ44" s="268"/>
      <c r="BR44" s="11" t="str">
        <f>IF(C44="","",IF(C44="High",(REPT(" ",8)&amp;"l"),IF(C44="Med",(REPT(" ",5)&amp;"l"),IF(C44="Low",(REPT(" ",0*2)&amp;"l"),""))))</f>
        <v/>
      </c>
      <c r="BS44" s="5"/>
      <c r="BT44" s="199"/>
      <c r="BU44" s="74"/>
      <c r="BV44" s="199"/>
    </row>
    <row r="45" spans="1:75" ht="15" x14ac:dyDescent="0.2">
      <c r="A45" s="144"/>
      <c r="B45" s="158"/>
      <c r="C45" s="128"/>
      <c r="D45" s="128"/>
      <c r="E45" s="142"/>
      <c r="F45" s="146"/>
      <c r="G45" s="147"/>
      <c r="H45" s="148"/>
      <c r="I45" s="146"/>
      <c r="J45" s="147"/>
      <c r="K45" s="148"/>
      <c r="L45" s="146"/>
      <c r="M45" s="147"/>
      <c r="N45" s="148"/>
      <c r="O45" s="146"/>
      <c r="P45" s="147"/>
      <c r="Q45" s="148"/>
      <c r="R45" s="146"/>
      <c r="S45" s="147"/>
      <c r="T45" s="148"/>
      <c r="U45" s="146"/>
      <c r="V45" s="147"/>
      <c r="W45" s="148"/>
      <c r="X45" s="146"/>
      <c r="Y45" s="147"/>
      <c r="Z45" s="148"/>
      <c r="AA45" s="146"/>
      <c r="AB45" s="147"/>
      <c r="AC45" s="148"/>
      <c r="AD45" s="146"/>
      <c r="AE45" s="147"/>
      <c r="AF45" s="148"/>
      <c r="AG45" s="146"/>
      <c r="AH45" s="147"/>
      <c r="AI45" s="148"/>
      <c r="AJ45" s="146"/>
      <c r="AK45" s="147"/>
      <c r="AL45" s="148"/>
      <c r="AM45" s="146"/>
      <c r="AN45" s="147"/>
      <c r="AO45" s="148"/>
      <c r="AP45" s="146"/>
      <c r="AQ45" s="147"/>
      <c r="AR45" s="148"/>
      <c r="AS45" s="146"/>
      <c r="AT45" s="147"/>
      <c r="AU45" s="148"/>
      <c r="AV45" s="146"/>
      <c r="AW45" s="147"/>
      <c r="AX45" s="148"/>
      <c r="AY45" s="146"/>
      <c r="AZ45" s="147"/>
      <c r="BA45" s="148"/>
      <c r="BB45" s="146"/>
      <c r="BC45" s="147"/>
      <c r="BD45" s="148"/>
      <c r="BE45" s="146"/>
      <c r="BF45" s="147"/>
      <c r="BG45" s="148"/>
      <c r="BH45" s="146"/>
      <c r="BI45" s="147"/>
      <c r="BJ45" s="148"/>
      <c r="BK45" s="146"/>
      <c r="BL45" s="147"/>
      <c r="BM45" s="148"/>
      <c r="BN45" s="4"/>
      <c r="BO45" s="74"/>
      <c r="BP45" s="74"/>
      <c r="BQ45" s="74"/>
      <c r="BR45" s="74"/>
      <c r="BS45" s="5"/>
      <c r="BT45" s="199"/>
      <c r="BU45" s="198" t="str">
        <f>B46</f>
        <v>HOW IS TRAINING MANAGED?</v>
      </c>
      <c r="BV45" s="199"/>
    </row>
    <row r="46" spans="1:75" ht="15" x14ac:dyDescent="0.2">
      <c r="A46" s="149">
        <v>4</v>
      </c>
      <c r="B46" s="150" t="s">
        <v>42</v>
      </c>
      <c r="C46" s="119" t="s">
        <v>24</v>
      </c>
      <c r="D46" s="118">
        <f>IFERROR(AVERAGEIF(D47:D56,"&gt;0"),0)</f>
        <v>3.25</v>
      </c>
      <c r="E46" s="151"/>
      <c r="F46" s="137"/>
      <c r="G46" s="138"/>
      <c r="H46" s="139"/>
      <c r="I46" s="137"/>
      <c r="J46" s="138"/>
      <c r="K46" s="139"/>
      <c r="L46" s="137"/>
      <c r="M46" s="138"/>
      <c r="N46" s="139"/>
      <c r="O46" s="137"/>
      <c r="P46" s="138"/>
      <c r="Q46" s="139"/>
      <c r="R46" s="137"/>
      <c r="S46" s="138"/>
      <c r="T46" s="139"/>
      <c r="U46" s="137"/>
      <c r="V46" s="138"/>
      <c r="W46" s="139"/>
      <c r="X46" s="137"/>
      <c r="Y46" s="138"/>
      <c r="Z46" s="139"/>
      <c r="AA46" s="137"/>
      <c r="AB46" s="138"/>
      <c r="AC46" s="139"/>
      <c r="AD46" s="137"/>
      <c r="AE46" s="138"/>
      <c r="AF46" s="139"/>
      <c r="AG46" s="137"/>
      <c r="AH46" s="138"/>
      <c r="AI46" s="139"/>
      <c r="AJ46" s="137"/>
      <c r="AK46" s="138"/>
      <c r="AL46" s="139"/>
      <c r="AM46" s="137"/>
      <c r="AN46" s="138"/>
      <c r="AO46" s="139"/>
      <c r="AP46" s="137"/>
      <c r="AQ46" s="138"/>
      <c r="AR46" s="139"/>
      <c r="AS46" s="137"/>
      <c r="AT46" s="138"/>
      <c r="AU46" s="139"/>
      <c r="AV46" s="137"/>
      <c r="AW46" s="138"/>
      <c r="AX46" s="139"/>
      <c r="AY46" s="137"/>
      <c r="AZ46" s="138"/>
      <c r="BA46" s="139"/>
      <c r="BB46" s="137"/>
      <c r="BC46" s="138"/>
      <c r="BD46" s="139"/>
      <c r="BE46" s="137"/>
      <c r="BF46" s="138"/>
      <c r="BG46" s="139"/>
      <c r="BH46" s="137"/>
      <c r="BI46" s="138"/>
      <c r="BJ46" s="139"/>
      <c r="BK46" s="137"/>
      <c r="BL46" s="138"/>
      <c r="BM46" s="139"/>
      <c r="BN46" s="4"/>
      <c r="BO46" s="55">
        <f>IF(D46&lt;1,"",IF(D46&gt;0,D46/5))</f>
        <v>0.65</v>
      </c>
      <c r="BP46" s="274" t="str">
        <f t="shared" ref="BP46" si="26">IF(D46&lt;3,REPT("n",INT(D46*6)),IF(D46=3,REPT("n",INT(D46*6)),IF(D46&gt;3,REPT("n",INT(D46*6)))))</f>
        <v>nnnnnnnnnnnnnnnnnnn</v>
      </c>
      <c r="BQ46" s="274"/>
      <c r="BR46" s="10" t="str">
        <f t="shared" ref="BR46:BR68" si="27">IF(C46="","",IF(C46="High",(REPT(" ",8)&amp;"l"),IF(C46="Med",(REPT(" ",5)&amp;"l"),IF(C46="Low",(REPT(" ",0*2)&amp;"l"),""))))</f>
        <v xml:space="preserve">        l</v>
      </c>
      <c r="BS46" s="5"/>
      <c r="BT46" s="199"/>
      <c r="BU46" s="198"/>
      <c r="BV46" s="199"/>
    </row>
    <row r="47" spans="1:75" outlineLevel="1" x14ac:dyDescent="0.2">
      <c r="A47" s="140">
        <v>4.0999999999999996</v>
      </c>
      <c r="B47" s="157" t="s">
        <v>43</v>
      </c>
      <c r="C47" s="124" t="s">
        <v>32</v>
      </c>
      <c r="D47" s="123">
        <v>5</v>
      </c>
      <c r="E47" s="142"/>
      <c r="F47" s="137"/>
      <c r="G47" s="138"/>
      <c r="H47" s="139"/>
      <c r="I47" s="137"/>
      <c r="J47" s="138"/>
      <c r="K47" s="139"/>
      <c r="L47" s="137"/>
      <c r="M47" s="138"/>
      <c r="N47" s="139"/>
      <c r="O47" s="137"/>
      <c r="P47" s="138"/>
      <c r="Q47" s="139"/>
      <c r="R47" s="137"/>
      <c r="S47" s="138"/>
      <c r="T47" s="139"/>
      <c r="U47" s="137"/>
      <c r="V47" s="138"/>
      <c r="W47" s="139"/>
      <c r="X47" s="137"/>
      <c r="Y47" s="138"/>
      <c r="Z47" s="139"/>
      <c r="AA47" s="137"/>
      <c r="AB47" s="138"/>
      <c r="AC47" s="139"/>
      <c r="AD47" s="137"/>
      <c r="AE47" s="138"/>
      <c r="AF47" s="139"/>
      <c r="AG47" s="137"/>
      <c r="AH47" s="138"/>
      <c r="AI47" s="139"/>
      <c r="AJ47" s="137"/>
      <c r="AK47" s="138"/>
      <c r="AL47" s="139"/>
      <c r="AM47" s="137"/>
      <c r="AN47" s="138"/>
      <c r="AO47" s="139"/>
      <c r="AP47" s="137"/>
      <c r="AQ47" s="138"/>
      <c r="AR47" s="139"/>
      <c r="AS47" s="137"/>
      <c r="AT47" s="138"/>
      <c r="AU47" s="139"/>
      <c r="AV47" s="137"/>
      <c r="AW47" s="138"/>
      <c r="AX47" s="139"/>
      <c r="AY47" s="137"/>
      <c r="AZ47" s="138"/>
      <c r="BA47" s="139"/>
      <c r="BB47" s="137"/>
      <c r="BC47" s="138"/>
      <c r="BD47" s="139"/>
      <c r="BE47" s="137"/>
      <c r="BF47" s="138"/>
      <c r="BG47" s="139"/>
      <c r="BH47" s="137"/>
      <c r="BI47" s="138"/>
      <c r="BJ47" s="139"/>
      <c r="BK47" s="137"/>
      <c r="BL47" s="138"/>
      <c r="BM47" s="139"/>
      <c r="BN47" s="4"/>
      <c r="BO47" s="8">
        <f t="shared" ref="BO47:BO56" si="28">IF(D47="","",IF(D47&gt;0,D47/5))</f>
        <v>1</v>
      </c>
      <c r="BP47" s="268" t="str">
        <f t="shared" ref="BP47:BP56" si="29">IF(D47&lt;3,REPT("n",INT(D47*6)),IF(D47=3,REPT("n",INT(D47*6)),IF(D47&gt;3,REPT("n",INT(D47*6)))))</f>
        <v>nnnnnnnnnnnnnnnnnnnnnnnnnnnnnn</v>
      </c>
      <c r="BQ47" s="268"/>
      <c r="BR47" s="11" t="str">
        <f t="shared" si="27"/>
        <v xml:space="preserve">     l</v>
      </c>
      <c r="BS47" s="5"/>
      <c r="BT47" s="199"/>
      <c r="BU47" s="74"/>
      <c r="BV47" s="199"/>
    </row>
    <row r="48" spans="1:75" outlineLevel="1" x14ac:dyDescent="0.2">
      <c r="A48" s="140">
        <v>4.2</v>
      </c>
      <c r="B48" s="157" t="s">
        <v>44</v>
      </c>
      <c r="C48" s="124" t="s">
        <v>32</v>
      </c>
      <c r="D48" s="123">
        <v>3</v>
      </c>
      <c r="E48" s="142"/>
      <c r="F48" s="137"/>
      <c r="G48" s="138"/>
      <c r="H48" s="139"/>
      <c r="I48" s="137"/>
      <c r="J48" s="138"/>
      <c r="K48" s="139"/>
      <c r="L48" s="137"/>
      <c r="M48" s="138"/>
      <c r="N48" s="139"/>
      <c r="O48" s="137"/>
      <c r="P48" s="138"/>
      <c r="Q48" s="139"/>
      <c r="R48" s="137"/>
      <c r="S48" s="138"/>
      <c r="T48" s="139"/>
      <c r="U48" s="137"/>
      <c r="V48" s="138"/>
      <c r="W48" s="139"/>
      <c r="X48" s="137"/>
      <c r="Y48" s="138"/>
      <c r="Z48" s="139"/>
      <c r="AA48" s="137"/>
      <c r="AB48" s="138"/>
      <c r="AC48" s="139"/>
      <c r="AD48" s="137"/>
      <c r="AE48" s="138"/>
      <c r="AF48" s="139"/>
      <c r="AG48" s="137"/>
      <c r="AH48" s="138"/>
      <c r="AI48" s="139"/>
      <c r="AJ48" s="137"/>
      <c r="AK48" s="138"/>
      <c r="AL48" s="139"/>
      <c r="AM48" s="137"/>
      <c r="AN48" s="138"/>
      <c r="AO48" s="139"/>
      <c r="AP48" s="137"/>
      <c r="AQ48" s="138"/>
      <c r="AR48" s="139"/>
      <c r="AS48" s="137"/>
      <c r="AT48" s="138"/>
      <c r="AU48" s="139"/>
      <c r="AV48" s="137"/>
      <c r="AW48" s="138"/>
      <c r="AX48" s="139"/>
      <c r="AY48" s="137"/>
      <c r="AZ48" s="138"/>
      <c r="BA48" s="139"/>
      <c r="BB48" s="137"/>
      <c r="BC48" s="138"/>
      <c r="BD48" s="139"/>
      <c r="BE48" s="137"/>
      <c r="BF48" s="138"/>
      <c r="BG48" s="139"/>
      <c r="BH48" s="137"/>
      <c r="BI48" s="138"/>
      <c r="BJ48" s="139"/>
      <c r="BK48" s="137"/>
      <c r="BL48" s="138"/>
      <c r="BM48" s="139"/>
      <c r="BN48" s="4"/>
      <c r="BO48" s="8">
        <f t="shared" ref="BO48" si="30">IF(D48="","",IF(D48&gt;0,D48/5))</f>
        <v>0.6</v>
      </c>
      <c r="BP48" s="268" t="str">
        <f t="shared" ref="BP48" si="31">IF(D48&lt;3,REPT("n",INT(D48*6)),IF(D48=3,REPT("n",INT(D48*6)),IF(D48&gt;3,REPT("n",INT(D48*6)))))</f>
        <v>nnnnnnnnnnnnnnnnnn</v>
      </c>
      <c r="BQ48" s="268"/>
      <c r="BR48" s="11" t="str">
        <f t="shared" ref="BR48" si="32">IF(C48="","",IF(C48="High",(REPT(" ",8)&amp;"l"),IF(C48="Med",(REPT(" ",5)&amp;"l"),IF(C48="Low",(REPT(" ",0*2)&amp;"l"),""))))</f>
        <v xml:space="preserve">     l</v>
      </c>
      <c r="BS48" s="5"/>
      <c r="BT48" s="199"/>
      <c r="BU48" s="285">
        <f>BO46</f>
        <v>0.65</v>
      </c>
      <c r="BV48" s="199"/>
    </row>
    <row r="49" spans="1:74" outlineLevel="1" x14ac:dyDescent="0.2">
      <c r="A49" s="140">
        <v>4.3</v>
      </c>
      <c r="B49" s="157" t="s">
        <v>45</v>
      </c>
      <c r="C49" s="124" t="s">
        <v>24</v>
      </c>
      <c r="D49" s="123">
        <v>4</v>
      </c>
      <c r="E49" s="142"/>
      <c r="F49" s="137"/>
      <c r="G49" s="138"/>
      <c r="H49" s="139"/>
      <c r="I49" s="137"/>
      <c r="J49" s="138"/>
      <c r="K49" s="139"/>
      <c r="L49" s="137"/>
      <c r="M49" s="138"/>
      <c r="N49" s="139"/>
      <c r="O49" s="137"/>
      <c r="P49" s="138"/>
      <c r="Q49" s="139"/>
      <c r="R49" s="137"/>
      <c r="S49" s="138"/>
      <c r="T49" s="139"/>
      <c r="U49" s="137"/>
      <c r="V49" s="138"/>
      <c r="W49" s="139"/>
      <c r="X49" s="137"/>
      <c r="Y49" s="138"/>
      <c r="Z49" s="139"/>
      <c r="AA49" s="137"/>
      <c r="AB49" s="138"/>
      <c r="AC49" s="139"/>
      <c r="AD49" s="137"/>
      <c r="AE49" s="138"/>
      <c r="AF49" s="139"/>
      <c r="AG49" s="137"/>
      <c r="AH49" s="138"/>
      <c r="AI49" s="139"/>
      <c r="AJ49" s="137"/>
      <c r="AK49" s="138"/>
      <c r="AL49" s="139"/>
      <c r="AM49" s="137"/>
      <c r="AN49" s="138"/>
      <c r="AO49" s="139"/>
      <c r="AP49" s="137"/>
      <c r="AQ49" s="138"/>
      <c r="AR49" s="139"/>
      <c r="AS49" s="137"/>
      <c r="AT49" s="138"/>
      <c r="AU49" s="139"/>
      <c r="AV49" s="137"/>
      <c r="AW49" s="138"/>
      <c r="AX49" s="139"/>
      <c r="AY49" s="137"/>
      <c r="AZ49" s="138"/>
      <c r="BA49" s="139"/>
      <c r="BB49" s="137"/>
      <c r="BC49" s="138"/>
      <c r="BD49" s="139"/>
      <c r="BE49" s="137"/>
      <c r="BF49" s="138"/>
      <c r="BG49" s="139"/>
      <c r="BH49" s="137"/>
      <c r="BI49" s="138"/>
      <c r="BJ49" s="139"/>
      <c r="BK49" s="137"/>
      <c r="BL49" s="138"/>
      <c r="BM49" s="139"/>
      <c r="BN49" s="4"/>
      <c r="BO49" s="8">
        <f t="shared" ref="BO49:BO55" si="33">IF(D49="","",IF(D49&gt;0,D49/5))</f>
        <v>0.8</v>
      </c>
      <c r="BP49" s="268" t="str">
        <f t="shared" ref="BP49:BP55" si="34">IF(D49&lt;3,REPT("n",INT(D49*6)),IF(D49=3,REPT("n",INT(D49*6)),IF(D49&gt;3,REPT("n",INT(D49*6)))))</f>
        <v>nnnnnnnnnnnnnnnnnnnnnnnn</v>
      </c>
      <c r="BQ49" s="268"/>
      <c r="BR49" s="11" t="str">
        <f t="shared" ref="BR49:BR55" si="35">IF(C49="","",IF(C49="High",(REPT(" ",8)&amp;"l"),IF(C49="Med",(REPT(" ",5)&amp;"l"),IF(C49="Low",(REPT(" ",0*2)&amp;"l"),""))))</f>
        <v xml:space="preserve">        l</v>
      </c>
      <c r="BS49" s="5"/>
      <c r="BT49" s="199"/>
      <c r="BU49" s="286"/>
      <c r="BV49" s="199"/>
    </row>
    <row r="50" spans="1:74" outlineLevel="1" x14ac:dyDescent="0.2">
      <c r="A50" s="140">
        <v>4.4000000000000004</v>
      </c>
      <c r="B50" s="157" t="s">
        <v>46</v>
      </c>
      <c r="C50" s="124" t="s">
        <v>24</v>
      </c>
      <c r="D50" s="123">
        <v>4</v>
      </c>
      <c r="E50" s="142"/>
      <c r="F50" s="137"/>
      <c r="G50" s="138"/>
      <c r="H50" s="139"/>
      <c r="I50" s="137"/>
      <c r="J50" s="138"/>
      <c r="K50" s="139"/>
      <c r="L50" s="137"/>
      <c r="M50" s="138"/>
      <c r="N50" s="139"/>
      <c r="O50" s="137"/>
      <c r="P50" s="138"/>
      <c r="Q50" s="139"/>
      <c r="R50" s="137"/>
      <c r="S50" s="138"/>
      <c r="T50" s="139"/>
      <c r="U50" s="137"/>
      <c r="V50" s="138"/>
      <c r="W50" s="139"/>
      <c r="X50" s="137"/>
      <c r="Y50" s="138"/>
      <c r="Z50" s="139"/>
      <c r="AA50" s="137"/>
      <c r="AB50" s="138"/>
      <c r="AC50" s="139"/>
      <c r="AD50" s="137"/>
      <c r="AE50" s="138"/>
      <c r="AF50" s="139"/>
      <c r="AG50" s="137"/>
      <c r="AH50" s="138"/>
      <c r="AI50" s="139"/>
      <c r="AJ50" s="137"/>
      <c r="AK50" s="138"/>
      <c r="AL50" s="139"/>
      <c r="AM50" s="137"/>
      <c r="AN50" s="138"/>
      <c r="AO50" s="139"/>
      <c r="AP50" s="137"/>
      <c r="AQ50" s="138"/>
      <c r="AR50" s="139"/>
      <c r="AS50" s="137"/>
      <c r="AT50" s="138"/>
      <c r="AU50" s="139"/>
      <c r="AV50" s="137"/>
      <c r="AW50" s="138"/>
      <c r="AX50" s="139"/>
      <c r="AY50" s="137"/>
      <c r="AZ50" s="138"/>
      <c r="BA50" s="139"/>
      <c r="BB50" s="137"/>
      <c r="BC50" s="138"/>
      <c r="BD50" s="139"/>
      <c r="BE50" s="137"/>
      <c r="BF50" s="138"/>
      <c r="BG50" s="139"/>
      <c r="BH50" s="137"/>
      <c r="BI50" s="138"/>
      <c r="BJ50" s="139"/>
      <c r="BK50" s="137"/>
      <c r="BL50" s="138"/>
      <c r="BM50" s="139"/>
      <c r="BN50" s="4"/>
      <c r="BO50" s="8">
        <f t="shared" si="33"/>
        <v>0.8</v>
      </c>
      <c r="BP50" s="268" t="str">
        <f t="shared" si="34"/>
        <v>nnnnnnnnnnnnnnnnnnnnnnnn</v>
      </c>
      <c r="BQ50" s="268"/>
      <c r="BR50" s="11" t="str">
        <f t="shared" si="35"/>
        <v xml:space="preserve">        l</v>
      </c>
      <c r="BS50" s="5"/>
      <c r="BT50" s="199"/>
      <c r="BU50" s="286"/>
      <c r="BV50" s="199"/>
    </row>
    <row r="51" spans="1:74" outlineLevel="1" x14ac:dyDescent="0.2">
      <c r="A51" s="140">
        <v>4.5</v>
      </c>
      <c r="B51" s="157" t="s">
        <v>47</v>
      </c>
      <c r="C51" s="124" t="s">
        <v>24</v>
      </c>
      <c r="D51" s="123">
        <v>3</v>
      </c>
      <c r="E51" s="142"/>
      <c r="F51" s="137"/>
      <c r="G51" s="138"/>
      <c r="H51" s="139"/>
      <c r="I51" s="137"/>
      <c r="J51" s="138"/>
      <c r="K51" s="139"/>
      <c r="L51" s="137"/>
      <c r="M51" s="138"/>
      <c r="N51" s="139"/>
      <c r="O51" s="137"/>
      <c r="P51" s="138"/>
      <c r="Q51" s="139"/>
      <c r="R51" s="137"/>
      <c r="S51" s="138"/>
      <c r="T51" s="139"/>
      <c r="U51" s="137"/>
      <c r="V51" s="138"/>
      <c r="W51" s="139"/>
      <c r="X51" s="137"/>
      <c r="Y51" s="138"/>
      <c r="Z51" s="139"/>
      <c r="AA51" s="137"/>
      <c r="AB51" s="138"/>
      <c r="AC51" s="139"/>
      <c r="AD51" s="137"/>
      <c r="AE51" s="138"/>
      <c r="AF51" s="139"/>
      <c r="AG51" s="137"/>
      <c r="AH51" s="138"/>
      <c r="AI51" s="139"/>
      <c r="AJ51" s="137"/>
      <c r="AK51" s="138"/>
      <c r="AL51" s="139"/>
      <c r="AM51" s="137"/>
      <c r="AN51" s="138"/>
      <c r="AO51" s="139"/>
      <c r="AP51" s="137"/>
      <c r="AQ51" s="138"/>
      <c r="AR51" s="139"/>
      <c r="AS51" s="137"/>
      <c r="AT51" s="138"/>
      <c r="AU51" s="139"/>
      <c r="AV51" s="137"/>
      <c r="AW51" s="138"/>
      <c r="AX51" s="139"/>
      <c r="AY51" s="137"/>
      <c r="AZ51" s="138"/>
      <c r="BA51" s="139"/>
      <c r="BB51" s="137"/>
      <c r="BC51" s="138"/>
      <c r="BD51" s="139"/>
      <c r="BE51" s="137"/>
      <c r="BF51" s="138"/>
      <c r="BG51" s="139"/>
      <c r="BH51" s="137"/>
      <c r="BI51" s="138"/>
      <c r="BJ51" s="139"/>
      <c r="BK51" s="137"/>
      <c r="BL51" s="138"/>
      <c r="BM51" s="139"/>
      <c r="BN51" s="4"/>
      <c r="BO51" s="8">
        <f t="shared" si="33"/>
        <v>0.6</v>
      </c>
      <c r="BP51" s="268" t="str">
        <f t="shared" si="34"/>
        <v>nnnnnnnnnnnnnnnnnn</v>
      </c>
      <c r="BQ51" s="268"/>
      <c r="BR51" s="11" t="str">
        <f t="shared" si="35"/>
        <v xml:space="preserve">        l</v>
      </c>
      <c r="BS51" s="5"/>
      <c r="BT51" s="199"/>
      <c r="BU51" s="286"/>
      <c r="BV51" s="199"/>
    </row>
    <row r="52" spans="1:74" outlineLevel="1" x14ac:dyDescent="0.2">
      <c r="A52" s="140">
        <v>4.5999999999999996</v>
      </c>
      <c r="B52" s="159" t="s">
        <v>48</v>
      </c>
      <c r="C52" s="124" t="s">
        <v>24</v>
      </c>
      <c r="D52" s="123">
        <v>2</v>
      </c>
      <c r="E52" s="142"/>
      <c r="F52" s="137"/>
      <c r="G52" s="138"/>
      <c r="H52" s="139"/>
      <c r="I52" s="137"/>
      <c r="J52" s="138"/>
      <c r="K52" s="139"/>
      <c r="L52" s="137"/>
      <c r="M52" s="138"/>
      <c r="N52" s="139"/>
      <c r="O52" s="137"/>
      <c r="P52" s="138"/>
      <c r="Q52" s="139"/>
      <c r="R52" s="137"/>
      <c r="S52" s="138"/>
      <c r="T52" s="139"/>
      <c r="U52" s="137"/>
      <c r="V52" s="138"/>
      <c r="W52" s="139"/>
      <c r="X52" s="137"/>
      <c r="Y52" s="138"/>
      <c r="Z52" s="139"/>
      <c r="AA52" s="137"/>
      <c r="AB52" s="138"/>
      <c r="AC52" s="139"/>
      <c r="AD52" s="137"/>
      <c r="AE52" s="138"/>
      <c r="AF52" s="139"/>
      <c r="AG52" s="137"/>
      <c r="AH52" s="138"/>
      <c r="AI52" s="139"/>
      <c r="AJ52" s="137"/>
      <c r="AK52" s="138"/>
      <c r="AL52" s="139"/>
      <c r="AM52" s="137"/>
      <c r="AN52" s="138"/>
      <c r="AO52" s="139"/>
      <c r="AP52" s="137"/>
      <c r="AQ52" s="138"/>
      <c r="AR52" s="139"/>
      <c r="AS52" s="137"/>
      <c r="AT52" s="138"/>
      <c r="AU52" s="139"/>
      <c r="AV52" s="137"/>
      <c r="AW52" s="138"/>
      <c r="AX52" s="139"/>
      <c r="AY52" s="137"/>
      <c r="AZ52" s="138"/>
      <c r="BA52" s="139"/>
      <c r="BB52" s="137"/>
      <c r="BC52" s="138"/>
      <c r="BD52" s="139"/>
      <c r="BE52" s="137"/>
      <c r="BF52" s="138"/>
      <c r="BG52" s="139"/>
      <c r="BH52" s="137"/>
      <c r="BI52" s="138"/>
      <c r="BJ52" s="139"/>
      <c r="BK52" s="137"/>
      <c r="BL52" s="138"/>
      <c r="BM52" s="139"/>
      <c r="BN52" s="4"/>
      <c r="BO52" s="8">
        <f t="shared" si="33"/>
        <v>0.4</v>
      </c>
      <c r="BP52" s="268" t="str">
        <f t="shared" si="34"/>
        <v>nnnnnnnnnnnn</v>
      </c>
      <c r="BQ52" s="268"/>
      <c r="BR52" s="11" t="str">
        <f t="shared" si="35"/>
        <v xml:space="preserve">        l</v>
      </c>
      <c r="BS52" s="5"/>
      <c r="BT52" s="199"/>
      <c r="BU52" s="286"/>
      <c r="BV52" s="199"/>
    </row>
    <row r="53" spans="1:74" outlineLevel="1" x14ac:dyDescent="0.2">
      <c r="A53" s="140">
        <v>4.7</v>
      </c>
      <c r="B53" s="157" t="s">
        <v>49</v>
      </c>
      <c r="C53" s="124" t="s">
        <v>24</v>
      </c>
      <c r="D53" s="123">
        <v>2</v>
      </c>
      <c r="E53" s="142"/>
      <c r="F53" s="137"/>
      <c r="G53" s="138"/>
      <c r="H53" s="139"/>
      <c r="I53" s="137"/>
      <c r="J53" s="138"/>
      <c r="K53" s="139"/>
      <c r="L53" s="137"/>
      <c r="M53" s="138"/>
      <c r="N53" s="139"/>
      <c r="O53" s="137"/>
      <c r="P53" s="138"/>
      <c r="Q53" s="139"/>
      <c r="R53" s="137"/>
      <c r="S53" s="138"/>
      <c r="T53" s="139"/>
      <c r="U53" s="137"/>
      <c r="V53" s="138"/>
      <c r="W53" s="139"/>
      <c r="X53" s="137"/>
      <c r="Y53" s="138"/>
      <c r="Z53" s="139"/>
      <c r="AA53" s="137"/>
      <c r="AB53" s="138"/>
      <c r="AC53" s="139"/>
      <c r="AD53" s="137"/>
      <c r="AE53" s="138"/>
      <c r="AF53" s="139"/>
      <c r="AG53" s="137"/>
      <c r="AH53" s="138"/>
      <c r="AI53" s="139"/>
      <c r="AJ53" s="137"/>
      <c r="AK53" s="138"/>
      <c r="AL53" s="139"/>
      <c r="AM53" s="137"/>
      <c r="AN53" s="138"/>
      <c r="AO53" s="139"/>
      <c r="AP53" s="137"/>
      <c r="AQ53" s="138"/>
      <c r="AR53" s="139"/>
      <c r="AS53" s="137"/>
      <c r="AT53" s="138"/>
      <c r="AU53" s="139"/>
      <c r="AV53" s="137"/>
      <c r="AW53" s="138"/>
      <c r="AX53" s="139"/>
      <c r="AY53" s="137"/>
      <c r="AZ53" s="138"/>
      <c r="BA53" s="139"/>
      <c r="BB53" s="137"/>
      <c r="BC53" s="138"/>
      <c r="BD53" s="139"/>
      <c r="BE53" s="137"/>
      <c r="BF53" s="138"/>
      <c r="BG53" s="139"/>
      <c r="BH53" s="137"/>
      <c r="BI53" s="138"/>
      <c r="BJ53" s="139"/>
      <c r="BK53" s="137"/>
      <c r="BL53" s="138"/>
      <c r="BM53" s="139"/>
      <c r="BN53" s="4"/>
      <c r="BO53" s="8">
        <f t="shared" si="33"/>
        <v>0.4</v>
      </c>
      <c r="BP53" s="268" t="str">
        <f t="shared" si="34"/>
        <v>nnnnnnnnnnnn</v>
      </c>
      <c r="BQ53" s="268"/>
      <c r="BR53" s="11" t="str">
        <f t="shared" si="35"/>
        <v xml:space="preserve">        l</v>
      </c>
      <c r="BS53" s="5"/>
      <c r="BT53" s="199"/>
      <c r="BU53" s="286"/>
      <c r="BV53" s="199"/>
    </row>
    <row r="54" spans="1:74" outlineLevel="1" x14ac:dyDescent="0.2">
      <c r="A54" s="140">
        <v>4.8</v>
      </c>
      <c r="B54" s="157" t="s">
        <v>50</v>
      </c>
      <c r="C54" s="124" t="s">
        <v>24</v>
      </c>
      <c r="D54" s="123">
        <v>3</v>
      </c>
      <c r="E54" s="142"/>
      <c r="F54" s="137"/>
      <c r="G54" s="138"/>
      <c r="H54" s="139"/>
      <c r="I54" s="137"/>
      <c r="J54" s="138"/>
      <c r="K54" s="139"/>
      <c r="L54" s="137"/>
      <c r="M54" s="138"/>
      <c r="N54" s="139"/>
      <c r="O54" s="137"/>
      <c r="P54" s="138"/>
      <c r="Q54" s="139"/>
      <c r="R54" s="137"/>
      <c r="S54" s="138"/>
      <c r="T54" s="139"/>
      <c r="U54" s="137"/>
      <c r="V54" s="138"/>
      <c r="W54" s="139"/>
      <c r="X54" s="137"/>
      <c r="Y54" s="138"/>
      <c r="Z54" s="139"/>
      <c r="AA54" s="137"/>
      <c r="AB54" s="138"/>
      <c r="AC54" s="139"/>
      <c r="AD54" s="137"/>
      <c r="AE54" s="138"/>
      <c r="AF54" s="139"/>
      <c r="AG54" s="137"/>
      <c r="AH54" s="138"/>
      <c r="AI54" s="139"/>
      <c r="AJ54" s="137"/>
      <c r="AK54" s="138"/>
      <c r="AL54" s="139"/>
      <c r="AM54" s="137"/>
      <c r="AN54" s="138"/>
      <c r="AO54" s="139"/>
      <c r="AP54" s="137"/>
      <c r="AQ54" s="138"/>
      <c r="AR54" s="139"/>
      <c r="AS54" s="137"/>
      <c r="AT54" s="138"/>
      <c r="AU54" s="139"/>
      <c r="AV54" s="137"/>
      <c r="AW54" s="138"/>
      <c r="AX54" s="139"/>
      <c r="AY54" s="137"/>
      <c r="AZ54" s="138"/>
      <c r="BA54" s="139"/>
      <c r="BB54" s="137"/>
      <c r="BC54" s="138"/>
      <c r="BD54" s="139"/>
      <c r="BE54" s="137"/>
      <c r="BF54" s="138"/>
      <c r="BG54" s="139"/>
      <c r="BH54" s="137"/>
      <c r="BI54" s="138"/>
      <c r="BJ54" s="139"/>
      <c r="BK54" s="137"/>
      <c r="BL54" s="138"/>
      <c r="BM54" s="139"/>
      <c r="BN54" s="4"/>
      <c r="BO54" s="8">
        <f t="shared" si="33"/>
        <v>0.6</v>
      </c>
      <c r="BP54" s="268" t="str">
        <f t="shared" si="34"/>
        <v>nnnnnnnnnnnnnnnnnn</v>
      </c>
      <c r="BQ54" s="268"/>
      <c r="BR54" s="11" t="str">
        <f t="shared" si="35"/>
        <v xml:space="preserve">        l</v>
      </c>
      <c r="BS54" s="5"/>
      <c r="BT54" s="199"/>
      <c r="BU54" s="286"/>
      <c r="BV54" s="199"/>
    </row>
    <row r="55" spans="1:74" outlineLevel="1" x14ac:dyDescent="0.2">
      <c r="A55" s="140">
        <v>4.9000000000000004</v>
      </c>
      <c r="B55" s="157"/>
      <c r="C55" s="124"/>
      <c r="D55" s="123"/>
      <c r="E55" s="142"/>
      <c r="F55" s="137"/>
      <c r="G55" s="138"/>
      <c r="H55" s="139"/>
      <c r="I55" s="137"/>
      <c r="J55" s="138"/>
      <c r="K55" s="139"/>
      <c r="L55" s="137"/>
      <c r="M55" s="138"/>
      <c r="N55" s="139"/>
      <c r="O55" s="137"/>
      <c r="P55" s="138"/>
      <c r="Q55" s="139"/>
      <c r="R55" s="137"/>
      <c r="S55" s="138"/>
      <c r="T55" s="139"/>
      <c r="U55" s="137"/>
      <c r="V55" s="138"/>
      <c r="W55" s="139"/>
      <c r="X55" s="137"/>
      <c r="Y55" s="138"/>
      <c r="Z55" s="139"/>
      <c r="AA55" s="137"/>
      <c r="AB55" s="138"/>
      <c r="AC55" s="139"/>
      <c r="AD55" s="137"/>
      <c r="AE55" s="138"/>
      <c r="AF55" s="139"/>
      <c r="AG55" s="137"/>
      <c r="AH55" s="138"/>
      <c r="AI55" s="139"/>
      <c r="AJ55" s="137"/>
      <c r="AK55" s="138"/>
      <c r="AL55" s="139"/>
      <c r="AM55" s="137"/>
      <c r="AN55" s="138"/>
      <c r="AO55" s="139"/>
      <c r="AP55" s="137"/>
      <c r="AQ55" s="138"/>
      <c r="AR55" s="139"/>
      <c r="AS55" s="137"/>
      <c r="AT55" s="138"/>
      <c r="AU55" s="139"/>
      <c r="AV55" s="137"/>
      <c r="AW55" s="138"/>
      <c r="AX55" s="139"/>
      <c r="AY55" s="137"/>
      <c r="AZ55" s="138"/>
      <c r="BA55" s="139"/>
      <c r="BB55" s="137"/>
      <c r="BC55" s="138"/>
      <c r="BD55" s="139"/>
      <c r="BE55" s="137"/>
      <c r="BF55" s="138"/>
      <c r="BG55" s="139"/>
      <c r="BH55" s="137"/>
      <c r="BI55" s="138"/>
      <c r="BJ55" s="139"/>
      <c r="BK55" s="137"/>
      <c r="BL55" s="138"/>
      <c r="BM55" s="139"/>
      <c r="BN55" s="4"/>
      <c r="BO55" s="8" t="str">
        <f t="shared" si="33"/>
        <v/>
      </c>
      <c r="BP55" s="268" t="str">
        <f t="shared" si="34"/>
        <v/>
      </c>
      <c r="BQ55" s="268"/>
      <c r="BR55" s="11" t="str">
        <f t="shared" si="35"/>
        <v/>
      </c>
      <c r="BS55" s="5"/>
      <c r="BT55" s="199"/>
      <c r="BU55" s="74"/>
      <c r="BV55" s="199"/>
    </row>
    <row r="56" spans="1:74" outlineLevel="1" x14ac:dyDescent="0.2">
      <c r="A56" s="143">
        <v>4.0999999999999996</v>
      </c>
      <c r="C56" s="124"/>
      <c r="D56" s="123"/>
      <c r="E56" s="142"/>
      <c r="F56" s="137"/>
      <c r="G56" s="138"/>
      <c r="H56" s="139"/>
      <c r="I56" s="137"/>
      <c r="J56" s="138"/>
      <c r="K56" s="139"/>
      <c r="L56" s="137"/>
      <c r="M56" s="138"/>
      <c r="N56" s="139"/>
      <c r="O56" s="137"/>
      <c r="P56" s="138"/>
      <c r="Q56" s="139"/>
      <c r="R56" s="137"/>
      <c r="S56" s="138"/>
      <c r="T56" s="139"/>
      <c r="U56" s="137"/>
      <c r="V56" s="138"/>
      <c r="W56" s="139"/>
      <c r="X56" s="137"/>
      <c r="Y56" s="138"/>
      <c r="Z56" s="139"/>
      <c r="AA56" s="137"/>
      <c r="AB56" s="138"/>
      <c r="AC56" s="139"/>
      <c r="AD56" s="137"/>
      <c r="AE56" s="138"/>
      <c r="AF56" s="139"/>
      <c r="AG56" s="137"/>
      <c r="AH56" s="138"/>
      <c r="AI56" s="139"/>
      <c r="AJ56" s="137"/>
      <c r="AK56" s="138"/>
      <c r="AL56" s="139"/>
      <c r="AM56" s="137"/>
      <c r="AN56" s="138"/>
      <c r="AO56" s="139"/>
      <c r="AP56" s="137"/>
      <c r="AQ56" s="138"/>
      <c r="AR56" s="139"/>
      <c r="AS56" s="137"/>
      <c r="AT56" s="138"/>
      <c r="AU56" s="139"/>
      <c r="AV56" s="137"/>
      <c r="AW56" s="138"/>
      <c r="AX56" s="139"/>
      <c r="AY56" s="137"/>
      <c r="AZ56" s="138"/>
      <c r="BA56" s="139"/>
      <c r="BB56" s="137"/>
      <c r="BC56" s="138"/>
      <c r="BD56" s="139"/>
      <c r="BE56" s="137"/>
      <c r="BF56" s="138"/>
      <c r="BG56" s="139"/>
      <c r="BH56" s="137"/>
      <c r="BI56" s="138"/>
      <c r="BJ56" s="139"/>
      <c r="BK56" s="137"/>
      <c r="BL56" s="138"/>
      <c r="BM56" s="139"/>
      <c r="BN56" s="4"/>
      <c r="BO56" s="8" t="str">
        <f t="shared" si="28"/>
        <v/>
      </c>
      <c r="BP56" s="268" t="str">
        <f t="shared" si="29"/>
        <v/>
      </c>
      <c r="BQ56" s="268"/>
      <c r="BR56" s="11" t="str">
        <f t="shared" si="27"/>
        <v/>
      </c>
      <c r="BS56" s="5"/>
      <c r="BT56" s="199"/>
      <c r="BU56" s="74"/>
      <c r="BV56" s="199"/>
    </row>
    <row r="57" spans="1:74" ht="15" x14ac:dyDescent="0.2">
      <c r="A57" s="144"/>
      <c r="B57" s="158"/>
      <c r="C57" s="128"/>
      <c r="D57" s="128"/>
      <c r="E57" s="155"/>
      <c r="F57" s="146"/>
      <c r="G57" s="147"/>
      <c r="H57" s="148"/>
      <c r="I57" s="146"/>
      <c r="J57" s="147"/>
      <c r="K57" s="148"/>
      <c r="L57" s="146"/>
      <c r="M57" s="147"/>
      <c r="N57" s="148"/>
      <c r="O57" s="146"/>
      <c r="P57" s="147"/>
      <c r="Q57" s="148"/>
      <c r="R57" s="146"/>
      <c r="S57" s="147"/>
      <c r="T57" s="148"/>
      <c r="U57" s="146"/>
      <c r="V57" s="147"/>
      <c r="W57" s="148"/>
      <c r="X57" s="146"/>
      <c r="Y57" s="147"/>
      <c r="Z57" s="148"/>
      <c r="AA57" s="146"/>
      <c r="AB57" s="147"/>
      <c r="AC57" s="148"/>
      <c r="AD57" s="146"/>
      <c r="AE57" s="147"/>
      <c r="AF57" s="148"/>
      <c r="AG57" s="146"/>
      <c r="AH57" s="147"/>
      <c r="AI57" s="148"/>
      <c r="AJ57" s="146"/>
      <c r="AK57" s="147"/>
      <c r="AL57" s="148"/>
      <c r="AM57" s="146"/>
      <c r="AN57" s="147"/>
      <c r="AO57" s="148"/>
      <c r="AP57" s="146"/>
      <c r="AQ57" s="147"/>
      <c r="AR57" s="148"/>
      <c r="AS57" s="146"/>
      <c r="AT57" s="147"/>
      <c r="AU57" s="148"/>
      <c r="AV57" s="146"/>
      <c r="AW57" s="147"/>
      <c r="AX57" s="148"/>
      <c r="AY57" s="146"/>
      <c r="AZ57" s="147"/>
      <c r="BA57" s="148"/>
      <c r="BB57" s="146"/>
      <c r="BC57" s="147"/>
      <c r="BD57" s="148"/>
      <c r="BE57" s="146"/>
      <c r="BF57" s="147"/>
      <c r="BG57" s="148"/>
      <c r="BH57" s="146"/>
      <c r="BI57" s="147"/>
      <c r="BJ57" s="148"/>
      <c r="BK57" s="146"/>
      <c r="BL57" s="147"/>
      <c r="BM57" s="148"/>
      <c r="BN57" s="4"/>
      <c r="BO57" s="77"/>
      <c r="BP57" s="276"/>
      <c r="BQ57" s="276"/>
      <c r="BR57" s="78"/>
      <c r="BS57" s="5"/>
      <c r="BT57" s="199"/>
      <c r="BU57" s="198" t="str">
        <f>B58</f>
        <v>SPORTS SCIENCE SUPPORT</v>
      </c>
      <c r="BV57" s="199"/>
    </row>
    <row r="58" spans="1:74" ht="15" x14ac:dyDescent="0.2">
      <c r="A58" s="149">
        <v>5</v>
      </c>
      <c r="B58" s="150" t="s">
        <v>51</v>
      </c>
      <c r="C58" s="119" t="s">
        <v>24</v>
      </c>
      <c r="D58" s="118">
        <f>IFERROR(AVERAGEIF(D59:D68,"&gt;0"),0)</f>
        <v>2.2857142857142856</v>
      </c>
      <c r="E58" s="151"/>
      <c r="F58" s="137"/>
      <c r="G58" s="138"/>
      <c r="H58" s="139"/>
      <c r="I58" s="137"/>
      <c r="J58" s="138"/>
      <c r="K58" s="139"/>
      <c r="L58" s="137"/>
      <c r="M58" s="138"/>
      <c r="N58" s="139"/>
      <c r="O58" s="137"/>
      <c r="P58" s="138"/>
      <c r="Q58" s="139"/>
      <c r="R58" s="137"/>
      <c r="S58" s="138"/>
      <c r="T58" s="139"/>
      <c r="U58" s="137"/>
      <c r="V58" s="138"/>
      <c r="W58" s="139"/>
      <c r="X58" s="137"/>
      <c r="Y58" s="138"/>
      <c r="Z58" s="139"/>
      <c r="AA58" s="137"/>
      <c r="AB58" s="138"/>
      <c r="AC58" s="139"/>
      <c r="AD58" s="137"/>
      <c r="AE58" s="138"/>
      <c r="AF58" s="139"/>
      <c r="AG58" s="137"/>
      <c r="AH58" s="138"/>
      <c r="AI58" s="139"/>
      <c r="AJ58" s="137"/>
      <c r="AK58" s="138"/>
      <c r="AL58" s="139"/>
      <c r="AM58" s="137"/>
      <c r="AN58" s="138"/>
      <c r="AO58" s="139"/>
      <c r="AP58" s="137"/>
      <c r="AQ58" s="138"/>
      <c r="AR58" s="139"/>
      <c r="AS58" s="137"/>
      <c r="AT58" s="138"/>
      <c r="AU58" s="139"/>
      <c r="AV58" s="137"/>
      <c r="AW58" s="138"/>
      <c r="AX58" s="139"/>
      <c r="AY58" s="137"/>
      <c r="AZ58" s="138"/>
      <c r="BA58" s="139"/>
      <c r="BB58" s="137"/>
      <c r="BC58" s="138"/>
      <c r="BD58" s="139"/>
      <c r="BE58" s="137"/>
      <c r="BF58" s="138"/>
      <c r="BG58" s="139"/>
      <c r="BH58" s="137"/>
      <c r="BI58" s="138"/>
      <c r="BJ58" s="139"/>
      <c r="BK58" s="137"/>
      <c r="BL58" s="138"/>
      <c r="BM58" s="139"/>
      <c r="BN58" s="4"/>
      <c r="BO58" s="55">
        <f>IF(D58&lt;1,"",IF(D58&gt;0,D58/5))</f>
        <v>0.45714285714285713</v>
      </c>
      <c r="BP58" s="274" t="str">
        <f t="shared" ref="BP58:BP68" si="36">IF(D58&lt;3,REPT("n",INT(D58*6)),IF(D58=3,REPT("n",INT(D58*6)),IF(D58&gt;3,REPT("n",INT(D58*6)))))</f>
        <v>nnnnnnnnnnnnn</v>
      </c>
      <c r="BQ58" s="274"/>
      <c r="BR58" s="10" t="str">
        <f t="shared" si="27"/>
        <v xml:space="preserve">        l</v>
      </c>
      <c r="BS58" s="5"/>
      <c r="BT58" s="199"/>
      <c r="BU58" s="74"/>
      <c r="BV58" s="199"/>
    </row>
    <row r="59" spans="1:74" outlineLevel="1" x14ac:dyDescent="0.2">
      <c r="A59" s="140">
        <v>5.0999999999999996</v>
      </c>
      <c r="B59" s="157" t="s">
        <v>52</v>
      </c>
      <c r="C59" s="124" t="s">
        <v>24</v>
      </c>
      <c r="D59" s="123">
        <v>2</v>
      </c>
      <c r="E59" s="142"/>
      <c r="F59" s="137"/>
      <c r="G59" s="138"/>
      <c r="H59" s="139"/>
      <c r="I59" s="137"/>
      <c r="J59" s="138"/>
      <c r="K59" s="139"/>
      <c r="L59" s="137"/>
      <c r="M59" s="138"/>
      <c r="N59" s="139"/>
      <c r="O59" s="137"/>
      <c r="P59" s="138"/>
      <c r="Q59" s="139"/>
      <c r="R59" s="137"/>
      <c r="S59" s="138"/>
      <c r="T59" s="139"/>
      <c r="U59" s="137"/>
      <c r="V59" s="138"/>
      <c r="W59" s="139"/>
      <c r="X59" s="137"/>
      <c r="Y59" s="138"/>
      <c r="Z59" s="139"/>
      <c r="AA59" s="137"/>
      <c r="AB59" s="138"/>
      <c r="AC59" s="139"/>
      <c r="AD59" s="137"/>
      <c r="AE59" s="138"/>
      <c r="AF59" s="139"/>
      <c r="AG59" s="137"/>
      <c r="AH59" s="138"/>
      <c r="AI59" s="139"/>
      <c r="AJ59" s="137"/>
      <c r="AK59" s="138"/>
      <c r="AL59" s="139"/>
      <c r="AM59" s="137"/>
      <c r="AN59" s="138"/>
      <c r="AO59" s="139"/>
      <c r="AP59" s="137"/>
      <c r="AQ59" s="138"/>
      <c r="AR59" s="139"/>
      <c r="AS59" s="137"/>
      <c r="AT59" s="138"/>
      <c r="AU59" s="139"/>
      <c r="AV59" s="137"/>
      <c r="AW59" s="138"/>
      <c r="AX59" s="139"/>
      <c r="AY59" s="137"/>
      <c r="AZ59" s="138"/>
      <c r="BA59" s="139"/>
      <c r="BB59" s="137"/>
      <c r="BC59" s="138"/>
      <c r="BD59" s="139"/>
      <c r="BE59" s="137"/>
      <c r="BF59" s="138"/>
      <c r="BG59" s="139"/>
      <c r="BH59" s="137"/>
      <c r="BI59" s="138"/>
      <c r="BJ59" s="139"/>
      <c r="BK59" s="137"/>
      <c r="BL59" s="138"/>
      <c r="BM59" s="139"/>
      <c r="BN59" s="4"/>
      <c r="BO59" s="8">
        <f t="shared" ref="BO59:BO68" si="37">IF(D59="","",IF(D59&gt;0,D59/5))</f>
        <v>0.4</v>
      </c>
      <c r="BP59" s="268" t="str">
        <f t="shared" si="36"/>
        <v>nnnnnnnnnnnn</v>
      </c>
      <c r="BQ59" s="268"/>
      <c r="BR59" s="11" t="str">
        <f t="shared" si="27"/>
        <v xml:space="preserve">        l</v>
      </c>
      <c r="BS59" s="5"/>
      <c r="BT59" s="199"/>
      <c r="BU59" s="74"/>
      <c r="BV59" s="199"/>
    </row>
    <row r="60" spans="1:74" outlineLevel="1" x14ac:dyDescent="0.2">
      <c r="A60" s="140">
        <v>5.2</v>
      </c>
      <c r="B60" s="157" t="s">
        <v>53</v>
      </c>
      <c r="C60" s="124" t="s">
        <v>32</v>
      </c>
      <c r="D60" s="123">
        <v>4</v>
      </c>
      <c r="E60" s="142"/>
      <c r="F60" s="137"/>
      <c r="G60" s="138"/>
      <c r="H60" s="139"/>
      <c r="I60" s="137"/>
      <c r="J60" s="138"/>
      <c r="K60" s="139"/>
      <c r="L60" s="137"/>
      <c r="M60" s="138"/>
      <c r="N60" s="139"/>
      <c r="O60" s="137"/>
      <c r="P60" s="138"/>
      <c r="Q60" s="139"/>
      <c r="R60" s="137"/>
      <c r="S60" s="138"/>
      <c r="T60" s="139"/>
      <c r="U60" s="137"/>
      <c r="V60" s="138"/>
      <c r="W60" s="139"/>
      <c r="X60" s="137"/>
      <c r="Y60" s="138"/>
      <c r="Z60" s="139"/>
      <c r="AA60" s="137"/>
      <c r="AB60" s="138"/>
      <c r="AC60" s="139"/>
      <c r="AD60" s="137"/>
      <c r="AE60" s="138"/>
      <c r="AF60" s="139"/>
      <c r="AG60" s="137"/>
      <c r="AH60" s="138"/>
      <c r="AI60" s="139"/>
      <c r="AJ60" s="137"/>
      <c r="AK60" s="138"/>
      <c r="AL60" s="139"/>
      <c r="AM60" s="137"/>
      <c r="AN60" s="138"/>
      <c r="AO60" s="139"/>
      <c r="AP60" s="137"/>
      <c r="AQ60" s="138"/>
      <c r="AR60" s="139"/>
      <c r="AS60" s="137"/>
      <c r="AT60" s="138"/>
      <c r="AU60" s="139"/>
      <c r="AV60" s="137"/>
      <c r="AW60" s="138"/>
      <c r="AX60" s="139"/>
      <c r="AY60" s="137"/>
      <c r="AZ60" s="138"/>
      <c r="BA60" s="139"/>
      <c r="BB60" s="137"/>
      <c r="BC60" s="138"/>
      <c r="BD60" s="139"/>
      <c r="BE60" s="137"/>
      <c r="BF60" s="138"/>
      <c r="BG60" s="139"/>
      <c r="BH60" s="137"/>
      <c r="BI60" s="138"/>
      <c r="BJ60" s="139"/>
      <c r="BK60" s="137"/>
      <c r="BL60" s="138"/>
      <c r="BM60" s="139"/>
      <c r="BN60" s="4"/>
      <c r="BO60" s="8">
        <f t="shared" si="37"/>
        <v>0.8</v>
      </c>
      <c r="BP60" s="268" t="str">
        <f t="shared" si="36"/>
        <v>nnnnnnnnnnnnnnnnnnnnnnnn</v>
      </c>
      <c r="BQ60" s="268"/>
      <c r="BR60" s="11" t="str">
        <f t="shared" si="27"/>
        <v xml:space="preserve">     l</v>
      </c>
      <c r="BS60" s="5"/>
      <c r="BT60" s="199"/>
      <c r="BU60" s="285">
        <f>BO58</f>
        <v>0.45714285714285713</v>
      </c>
      <c r="BV60" s="199"/>
    </row>
    <row r="61" spans="1:74" outlineLevel="1" x14ac:dyDescent="0.2">
      <c r="A61" s="140">
        <v>5.3</v>
      </c>
      <c r="B61" s="157" t="s">
        <v>54</v>
      </c>
      <c r="C61" s="124" t="s">
        <v>24</v>
      </c>
      <c r="D61" s="123">
        <v>2</v>
      </c>
      <c r="E61" s="142"/>
      <c r="F61" s="137"/>
      <c r="G61" s="138"/>
      <c r="H61" s="139"/>
      <c r="I61" s="137"/>
      <c r="J61" s="138"/>
      <c r="K61" s="139"/>
      <c r="L61" s="137"/>
      <c r="M61" s="138"/>
      <c r="N61" s="139"/>
      <c r="O61" s="137"/>
      <c r="P61" s="138"/>
      <c r="Q61" s="139"/>
      <c r="R61" s="137"/>
      <c r="S61" s="138"/>
      <c r="T61" s="139"/>
      <c r="U61" s="137"/>
      <c r="V61" s="138"/>
      <c r="W61" s="139"/>
      <c r="X61" s="137"/>
      <c r="Y61" s="138"/>
      <c r="Z61" s="139"/>
      <c r="AA61" s="137"/>
      <c r="AB61" s="138"/>
      <c r="AC61" s="139"/>
      <c r="AD61" s="137"/>
      <c r="AE61" s="138"/>
      <c r="AF61" s="139"/>
      <c r="AG61" s="137"/>
      <c r="AH61" s="138"/>
      <c r="AI61" s="139"/>
      <c r="AJ61" s="137"/>
      <c r="AK61" s="138"/>
      <c r="AL61" s="139"/>
      <c r="AM61" s="137"/>
      <c r="AN61" s="138"/>
      <c r="AO61" s="139"/>
      <c r="AP61" s="137"/>
      <c r="AQ61" s="138"/>
      <c r="AR61" s="139"/>
      <c r="AS61" s="137"/>
      <c r="AT61" s="138"/>
      <c r="AU61" s="139"/>
      <c r="AV61" s="137"/>
      <c r="AW61" s="138"/>
      <c r="AX61" s="139"/>
      <c r="AY61" s="137"/>
      <c r="AZ61" s="138"/>
      <c r="BA61" s="139"/>
      <c r="BB61" s="137"/>
      <c r="BC61" s="138"/>
      <c r="BD61" s="139"/>
      <c r="BE61" s="137"/>
      <c r="BF61" s="138"/>
      <c r="BG61" s="139"/>
      <c r="BH61" s="137"/>
      <c r="BI61" s="138"/>
      <c r="BJ61" s="139"/>
      <c r="BK61" s="137"/>
      <c r="BL61" s="138"/>
      <c r="BM61" s="139"/>
      <c r="BN61" s="4"/>
      <c r="BO61" s="8">
        <f t="shared" si="37"/>
        <v>0.4</v>
      </c>
      <c r="BP61" s="268" t="str">
        <f t="shared" si="36"/>
        <v>nnnnnnnnnnnn</v>
      </c>
      <c r="BQ61" s="268"/>
      <c r="BR61" s="11" t="str">
        <f t="shared" si="27"/>
        <v xml:space="preserve">        l</v>
      </c>
      <c r="BS61" s="5"/>
      <c r="BT61" s="199"/>
      <c r="BU61" s="286"/>
      <c r="BV61" s="199"/>
    </row>
    <row r="62" spans="1:74" outlineLevel="1" x14ac:dyDescent="0.2">
      <c r="A62" s="140">
        <v>5.4</v>
      </c>
      <c r="B62" s="157" t="s">
        <v>55</v>
      </c>
      <c r="C62" s="124" t="s">
        <v>24</v>
      </c>
      <c r="D62" s="123">
        <v>3</v>
      </c>
      <c r="E62" s="142"/>
      <c r="F62" s="137"/>
      <c r="G62" s="138"/>
      <c r="H62" s="139"/>
      <c r="I62" s="137"/>
      <c r="J62" s="138"/>
      <c r="K62" s="139"/>
      <c r="L62" s="137"/>
      <c r="M62" s="138"/>
      <c r="N62" s="139"/>
      <c r="O62" s="137"/>
      <c r="P62" s="138"/>
      <c r="Q62" s="139"/>
      <c r="R62" s="137"/>
      <c r="S62" s="138"/>
      <c r="T62" s="139"/>
      <c r="U62" s="137"/>
      <c r="V62" s="138"/>
      <c r="W62" s="139"/>
      <c r="X62" s="137"/>
      <c r="Y62" s="138"/>
      <c r="Z62" s="139"/>
      <c r="AA62" s="137"/>
      <c r="AB62" s="138"/>
      <c r="AC62" s="139"/>
      <c r="AD62" s="137"/>
      <c r="AE62" s="138"/>
      <c r="AF62" s="139"/>
      <c r="AG62" s="137"/>
      <c r="AH62" s="138"/>
      <c r="AI62" s="139"/>
      <c r="AJ62" s="137"/>
      <c r="AK62" s="138"/>
      <c r="AL62" s="139"/>
      <c r="AM62" s="137"/>
      <c r="AN62" s="138"/>
      <c r="AO62" s="139"/>
      <c r="AP62" s="137"/>
      <c r="AQ62" s="138"/>
      <c r="AR62" s="139"/>
      <c r="AS62" s="137"/>
      <c r="AT62" s="138"/>
      <c r="AU62" s="139"/>
      <c r="AV62" s="137"/>
      <c r="AW62" s="138"/>
      <c r="AX62" s="139"/>
      <c r="AY62" s="137"/>
      <c r="AZ62" s="138"/>
      <c r="BA62" s="139"/>
      <c r="BB62" s="137"/>
      <c r="BC62" s="138"/>
      <c r="BD62" s="139"/>
      <c r="BE62" s="137"/>
      <c r="BF62" s="138"/>
      <c r="BG62" s="139"/>
      <c r="BH62" s="137"/>
      <c r="BI62" s="138"/>
      <c r="BJ62" s="139"/>
      <c r="BK62" s="137"/>
      <c r="BL62" s="138"/>
      <c r="BM62" s="139"/>
      <c r="BN62" s="4"/>
      <c r="BO62" s="8">
        <f t="shared" si="37"/>
        <v>0.6</v>
      </c>
      <c r="BP62" s="268" t="str">
        <f t="shared" si="36"/>
        <v>nnnnnnnnnnnnnnnnnn</v>
      </c>
      <c r="BQ62" s="268"/>
      <c r="BR62" s="11" t="str">
        <f t="shared" si="27"/>
        <v xml:space="preserve">        l</v>
      </c>
      <c r="BS62" s="5"/>
      <c r="BT62" s="199"/>
      <c r="BU62" s="286"/>
      <c r="BV62" s="199"/>
    </row>
    <row r="63" spans="1:74" outlineLevel="1" x14ac:dyDescent="0.2">
      <c r="A63" s="140">
        <v>5.5</v>
      </c>
      <c r="B63" s="157" t="s">
        <v>56</v>
      </c>
      <c r="C63" s="124" t="s">
        <v>24</v>
      </c>
      <c r="D63" s="123">
        <v>1</v>
      </c>
      <c r="E63" s="142"/>
      <c r="F63" s="137"/>
      <c r="G63" s="138"/>
      <c r="H63" s="139"/>
      <c r="I63" s="137"/>
      <c r="J63" s="138"/>
      <c r="K63" s="139"/>
      <c r="L63" s="137"/>
      <c r="M63" s="138"/>
      <c r="N63" s="139"/>
      <c r="O63" s="137"/>
      <c r="P63" s="138"/>
      <c r="Q63" s="139"/>
      <c r="R63" s="137"/>
      <c r="S63" s="138"/>
      <c r="T63" s="139"/>
      <c r="U63" s="137"/>
      <c r="V63" s="138"/>
      <c r="W63" s="139"/>
      <c r="X63" s="137"/>
      <c r="Y63" s="138"/>
      <c r="Z63" s="139"/>
      <c r="AA63" s="137"/>
      <c r="AB63" s="138"/>
      <c r="AC63" s="139"/>
      <c r="AD63" s="137"/>
      <c r="AE63" s="138"/>
      <c r="AF63" s="139"/>
      <c r="AG63" s="137"/>
      <c r="AH63" s="138"/>
      <c r="AI63" s="139"/>
      <c r="AJ63" s="137"/>
      <c r="AK63" s="138"/>
      <c r="AL63" s="139"/>
      <c r="AM63" s="137"/>
      <c r="AN63" s="138"/>
      <c r="AO63" s="139"/>
      <c r="AP63" s="137"/>
      <c r="AQ63" s="138"/>
      <c r="AR63" s="139"/>
      <c r="AS63" s="137"/>
      <c r="AT63" s="138"/>
      <c r="AU63" s="139"/>
      <c r="AV63" s="137"/>
      <c r="AW63" s="138"/>
      <c r="AX63" s="139"/>
      <c r="AY63" s="137"/>
      <c r="AZ63" s="138"/>
      <c r="BA63" s="139"/>
      <c r="BB63" s="137"/>
      <c r="BC63" s="138"/>
      <c r="BD63" s="139"/>
      <c r="BE63" s="137"/>
      <c r="BF63" s="138"/>
      <c r="BG63" s="139"/>
      <c r="BH63" s="137"/>
      <c r="BI63" s="138"/>
      <c r="BJ63" s="139"/>
      <c r="BK63" s="137"/>
      <c r="BL63" s="138"/>
      <c r="BM63" s="139"/>
      <c r="BN63" s="4"/>
      <c r="BO63" s="8">
        <f t="shared" si="37"/>
        <v>0.2</v>
      </c>
      <c r="BP63" s="268" t="str">
        <f t="shared" si="36"/>
        <v>nnnnnn</v>
      </c>
      <c r="BQ63" s="268"/>
      <c r="BR63" s="11" t="str">
        <f t="shared" si="27"/>
        <v xml:space="preserve">        l</v>
      </c>
      <c r="BS63" s="5"/>
      <c r="BT63" s="199"/>
      <c r="BU63" s="286"/>
      <c r="BV63" s="199"/>
    </row>
    <row r="64" spans="1:74" outlineLevel="1" x14ac:dyDescent="0.2">
      <c r="A64" s="140">
        <v>5.6</v>
      </c>
      <c r="B64" s="157" t="s">
        <v>57</v>
      </c>
      <c r="C64" s="124" t="s">
        <v>32</v>
      </c>
      <c r="D64" s="123">
        <v>1</v>
      </c>
      <c r="E64" s="142"/>
      <c r="F64" s="137"/>
      <c r="G64" s="138"/>
      <c r="H64" s="139"/>
      <c r="I64" s="137"/>
      <c r="J64" s="138"/>
      <c r="K64" s="139"/>
      <c r="L64" s="137"/>
      <c r="M64" s="138"/>
      <c r="N64" s="139"/>
      <c r="O64" s="137"/>
      <c r="P64" s="138"/>
      <c r="Q64" s="139"/>
      <c r="R64" s="137"/>
      <c r="S64" s="138"/>
      <c r="T64" s="139"/>
      <c r="U64" s="137"/>
      <c r="V64" s="138"/>
      <c r="W64" s="139"/>
      <c r="X64" s="137"/>
      <c r="Y64" s="138"/>
      <c r="Z64" s="139"/>
      <c r="AA64" s="137"/>
      <c r="AB64" s="138"/>
      <c r="AC64" s="139"/>
      <c r="AD64" s="137"/>
      <c r="AE64" s="138"/>
      <c r="AF64" s="139"/>
      <c r="AG64" s="137"/>
      <c r="AH64" s="138"/>
      <c r="AI64" s="139"/>
      <c r="AJ64" s="137"/>
      <c r="AK64" s="138"/>
      <c r="AL64" s="139"/>
      <c r="AM64" s="137"/>
      <c r="AN64" s="138"/>
      <c r="AO64" s="139"/>
      <c r="AP64" s="137"/>
      <c r="AQ64" s="138"/>
      <c r="AR64" s="139"/>
      <c r="AS64" s="137"/>
      <c r="AT64" s="138"/>
      <c r="AU64" s="139"/>
      <c r="AV64" s="137"/>
      <c r="AW64" s="138"/>
      <c r="AX64" s="139"/>
      <c r="AY64" s="137"/>
      <c r="AZ64" s="138"/>
      <c r="BA64" s="139"/>
      <c r="BB64" s="137"/>
      <c r="BC64" s="138"/>
      <c r="BD64" s="139"/>
      <c r="BE64" s="137"/>
      <c r="BF64" s="138"/>
      <c r="BG64" s="139"/>
      <c r="BH64" s="137"/>
      <c r="BI64" s="138"/>
      <c r="BJ64" s="139"/>
      <c r="BK64" s="137"/>
      <c r="BL64" s="138"/>
      <c r="BM64" s="139"/>
      <c r="BN64" s="4"/>
      <c r="BO64" s="8">
        <f t="shared" ref="BO64:BO66" si="38">IF(D64="","",IF(D64&gt;0,D64/5))</f>
        <v>0.2</v>
      </c>
      <c r="BP64" s="268" t="str">
        <f t="shared" ref="BP64:BP66" si="39">IF(D64&lt;3,REPT("n",INT(D64*6)),IF(D64=3,REPT("n",INT(D64*6)),IF(D64&gt;3,REPT("n",INT(D64*6)))))</f>
        <v>nnnnnn</v>
      </c>
      <c r="BQ64" s="268"/>
      <c r="BR64" s="11" t="str">
        <f t="shared" ref="BR64:BR66" si="40">IF(C64="","",IF(C64="High",(REPT(" ",8)&amp;"l"),IF(C64="Med",(REPT(" ",5)&amp;"l"),IF(C64="Low",(REPT(" ",0*2)&amp;"l"),""))))</f>
        <v xml:space="preserve">     l</v>
      </c>
      <c r="BS64" s="5"/>
      <c r="BT64" s="199"/>
      <c r="BU64" s="286"/>
      <c r="BV64" s="199"/>
    </row>
    <row r="65" spans="1:74" outlineLevel="1" x14ac:dyDescent="0.2">
      <c r="A65" s="140">
        <v>5.7</v>
      </c>
      <c r="B65" s="157" t="s">
        <v>58</v>
      </c>
      <c r="C65" s="124" t="s">
        <v>24</v>
      </c>
      <c r="D65" s="123">
        <v>3</v>
      </c>
      <c r="E65" s="142"/>
      <c r="F65" s="137"/>
      <c r="G65" s="138"/>
      <c r="H65" s="139"/>
      <c r="I65" s="137"/>
      <c r="J65" s="138"/>
      <c r="K65" s="139"/>
      <c r="L65" s="137"/>
      <c r="M65" s="138"/>
      <c r="N65" s="139"/>
      <c r="O65" s="137"/>
      <c r="P65" s="138"/>
      <c r="Q65" s="139"/>
      <c r="R65" s="137"/>
      <c r="S65" s="138"/>
      <c r="T65" s="139"/>
      <c r="U65" s="137"/>
      <c r="V65" s="138"/>
      <c r="W65" s="139"/>
      <c r="X65" s="137"/>
      <c r="Y65" s="138"/>
      <c r="Z65" s="139"/>
      <c r="AA65" s="137"/>
      <c r="AB65" s="138"/>
      <c r="AC65" s="139"/>
      <c r="AD65" s="137"/>
      <c r="AE65" s="138"/>
      <c r="AF65" s="139"/>
      <c r="AG65" s="137"/>
      <c r="AH65" s="138"/>
      <c r="AI65" s="139"/>
      <c r="AJ65" s="137"/>
      <c r="AK65" s="138"/>
      <c r="AL65" s="139"/>
      <c r="AM65" s="137"/>
      <c r="AN65" s="138"/>
      <c r="AO65" s="139"/>
      <c r="AP65" s="137"/>
      <c r="AQ65" s="138"/>
      <c r="AR65" s="139"/>
      <c r="AS65" s="137"/>
      <c r="AT65" s="138"/>
      <c r="AU65" s="139"/>
      <c r="AV65" s="137"/>
      <c r="AW65" s="138"/>
      <c r="AX65" s="139"/>
      <c r="AY65" s="137"/>
      <c r="AZ65" s="138"/>
      <c r="BA65" s="139"/>
      <c r="BB65" s="137"/>
      <c r="BC65" s="138"/>
      <c r="BD65" s="139"/>
      <c r="BE65" s="137"/>
      <c r="BF65" s="138"/>
      <c r="BG65" s="139"/>
      <c r="BH65" s="137"/>
      <c r="BI65" s="138"/>
      <c r="BJ65" s="139"/>
      <c r="BK65" s="137"/>
      <c r="BL65" s="138"/>
      <c r="BM65" s="139"/>
      <c r="BN65" s="4"/>
      <c r="BO65" s="8">
        <f t="shared" si="38"/>
        <v>0.6</v>
      </c>
      <c r="BP65" s="268" t="str">
        <f t="shared" si="39"/>
        <v>nnnnnnnnnnnnnnnnnn</v>
      </c>
      <c r="BQ65" s="268"/>
      <c r="BR65" s="11" t="str">
        <f t="shared" si="40"/>
        <v xml:space="preserve">        l</v>
      </c>
      <c r="BS65" s="5"/>
      <c r="BT65" s="199"/>
      <c r="BU65" s="286"/>
      <c r="BV65" s="199"/>
    </row>
    <row r="66" spans="1:74" outlineLevel="1" x14ac:dyDescent="0.2">
      <c r="A66" s="140">
        <v>5.8</v>
      </c>
      <c r="B66" s="157"/>
      <c r="C66" s="124"/>
      <c r="D66" s="123"/>
      <c r="E66" s="142"/>
      <c r="F66" s="137"/>
      <c r="G66" s="138"/>
      <c r="H66" s="139"/>
      <c r="I66" s="137"/>
      <c r="J66" s="138"/>
      <c r="K66" s="139"/>
      <c r="L66" s="137"/>
      <c r="M66" s="138"/>
      <c r="N66" s="139"/>
      <c r="O66" s="137"/>
      <c r="P66" s="138"/>
      <c r="Q66" s="139"/>
      <c r="R66" s="137"/>
      <c r="S66" s="138"/>
      <c r="T66" s="139"/>
      <c r="U66" s="137"/>
      <c r="V66" s="138"/>
      <c r="W66" s="139"/>
      <c r="X66" s="137"/>
      <c r="Y66" s="138"/>
      <c r="Z66" s="139"/>
      <c r="AA66" s="137"/>
      <c r="AB66" s="138"/>
      <c r="AC66" s="139"/>
      <c r="AD66" s="137"/>
      <c r="AE66" s="138"/>
      <c r="AF66" s="139"/>
      <c r="AG66" s="137"/>
      <c r="AH66" s="138"/>
      <c r="AI66" s="139"/>
      <c r="AJ66" s="137"/>
      <c r="AK66" s="138"/>
      <c r="AL66" s="139"/>
      <c r="AM66" s="137"/>
      <c r="AN66" s="138"/>
      <c r="AO66" s="139"/>
      <c r="AP66" s="137"/>
      <c r="AQ66" s="138"/>
      <c r="AR66" s="139"/>
      <c r="AS66" s="137"/>
      <c r="AT66" s="138"/>
      <c r="AU66" s="139"/>
      <c r="AV66" s="137"/>
      <c r="AW66" s="138"/>
      <c r="AX66" s="139"/>
      <c r="AY66" s="137"/>
      <c r="AZ66" s="138"/>
      <c r="BA66" s="139"/>
      <c r="BB66" s="137"/>
      <c r="BC66" s="138"/>
      <c r="BD66" s="139"/>
      <c r="BE66" s="137"/>
      <c r="BF66" s="138"/>
      <c r="BG66" s="139"/>
      <c r="BH66" s="137"/>
      <c r="BI66" s="138"/>
      <c r="BJ66" s="139"/>
      <c r="BK66" s="137"/>
      <c r="BL66" s="138"/>
      <c r="BM66" s="139"/>
      <c r="BN66" s="4"/>
      <c r="BO66" s="8" t="str">
        <f t="shared" si="38"/>
        <v/>
      </c>
      <c r="BP66" s="268" t="str">
        <f t="shared" si="39"/>
        <v/>
      </c>
      <c r="BQ66" s="268"/>
      <c r="BR66" s="11" t="str">
        <f t="shared" si="40"/>
        <v/>
      </c>
      <c r="BS66" s="5"/>
      <c r="BT66" s="199"/>
      <c r="BU66" s="286"/>
      <c r="BV66" s="199"/>
    </row>
    <row r="67" spans="1:74" outlineLevel="1" x14ac:dyDescent="0.2">
      <c r="A67" s="140">
        <v>5.9</v>
      </c>
      <c r="B67" s="157"/>
      <c r="C67" s="124"/>
      <c r="D67" s="123"/>
      <c r="E67" s="142"/>
      <c r="F67" s="137"/>
      <c r="G67" s="138"/>
      <c r="H67" s="139"/>
      <c r="I67" s="137"/>
      <c r="J67" s="138"/>
      <c r="K67" s="139"/>
      <c r="L67" s="137"/>
      <c r="M67" s="138"/>
      <c r="N67" s="139"/>
      <c r="O67" s="137"/>
      <c r="P67" s="138"/>
      <c r="Q67" s="139"/>
      <c r="R67" s="137"/>
      <c r="S67" s="138"/>
      <c r="T67" s="139"/>
      <c r="U67" s="137"/>
      <c r="V67" s="138"/>
      <c r="W67" s="139"/>
      <c r="X67" s="137"/>
      <c r="Y67" s="138"/>
      <c r="Z67" s="139"/>
      <c r="AA67" s="137"/>
      <c r="AB67" s="138"/>
      <c r="AC67" s="139"/>
      <c r="AD67" s="137"/>
      <c r="AE67" s="138"/>
      <c r="AF67" s="139"/>
      <c r="AG67" s="137"/>
      <c r="AH67" s="138"/>
      <c r="AI67" s="139"/>
      <c r="AJ67" s="137"/>
      <c r="AK67" s="138"/>
      <c r="AL67" s="139"/>
      <c r="AM67" s="137"/>
      <c r="AN67" s="138"/>
      <c r="AO67" s="139"/>
      <c r="AP67" s="137"/>
      <c r="AQ67" s="138"/>
      <c r="AR67" s="139"/>
      <c r="AS67" s="137"/>
      <c r="AT67" s="138"/>
      <c r="AU67" s="139"/>
      <c r="AV67" s="137"/>
      <c r="AW67" s="138"/>
      <c r="AX67" s="139"/>
      <c r="AY67" s="137"/>
      <c r="AZ67" s="138"/>
      <c r="BA67" s="139"/>
      <c r="BB67" s="137"/>
      <c r="BC67" s="138"/>
      <c r="BD67" s="139"/>
      <c r="BE67" s="137"/>
      <c r="BF67" s="138"/>
      <c r="BG67" s="139"/>
      <c r="BH67" s="137"/>
      <c r="BI67" s="138"/>
      <c r="BJ67" s="139"/>
      <c r="BK67" s="137"/>
      <c r="BL67" s="138"/>
      <c r="BM67" s="139"/>
      <c r="BN67" s="4"/>
      <c r="BO67" s="8" t="str">
        <f t="shared" si="37"/>
        <v/>
      </c>
      <c r="BP67" s="268" t="str">
        <f t="shared" si="36"/>
        <v/>
      </c>
      <c r="BQ67" s="268"/>
      <c r="BR67" s="11" t="str">
        <f t="shared" si="27"/>
        <v/>
      </c>
      <c r="BS67" s="5"/>
      <c r="BT67" s="199"/>
      <c r="BU67" s="74"/>
      <c r="BV67" s="199"/>
    </row>
    <row r="68" spans="1:74" outlineLevel="1" x14ac:dyDescent="0.2">
      <c r="A68" s="143">
        <v>5.0999999999999996</v>
      </c>
      <c r="C68" s="124"/>
      <c r="D68" s="123"/>
      <c r="E68" s="142"/>
      <c r="F68" s="137"/>
      <c r="G68" s="138"/>
      <c r="H68" s="139"/>
      <c r="I68" s="137"/>
      <c r="J68" s="138"/>
      <c r="K68" s="139"/>
      <c r="L68" s="137"/>
      <c r="M68" s="138"/>
      <c r="N68" s="139"/>
      <c r="O68" s="137"/>
      <c r="P68" s="138"/>
      <c r="Q68" s="139"/>
      <c r="R68" s="137"/>
      <c r="S68" s="138"/>
      <c r="T68" s="139"/>
      <c r="U68" s="137"/>
      <c r="V68" s="138"/>
      <c r="W68" s="139"/>
      <c r="X68" s="137"/>
      <c r="Y68" s="138"/>
      <c r="Z68" s="139"/>
      <c r="AA68" s="137"/>
      <c r="AB68" s="138"/>
      <c r="AC68" s="139"/>
      <c r="AD68" s="137"/>
      <c r="AE68" s="138"/>
      <c r="AF68" s="139"/>
      <c r="AG68" s="137"/>
      <c r="AH68" s="138"/>
      <c r="AI68" s="139"/>
      <c r="AJ68" s="137"/>
      <c r="AK68" s="138"/>
      <c r="AL68" s="139"/>
      <c r="AM68" s="137"/>
      <c r="AN68" s="138"/>
      <c r="AO68" s="139"/>
      <c r="AP68" s="137"/>
      <c r="AQ68" s="138"/>
      <c r="AR68" s="139"/>
      <c r="AS68" s="137"/>
      <c r="AT68" s="138"/>
      <c r="AU68" s="139"/>
      <c r="AV68" s="137"/>
      <c r="AW68" s="138"/>
      <c r="AX68" s="139"/>
      <c r="AY68" s="137"/>
      <c r="AZ68" s="138"/>
      <c r="BA68" s="139"/>
      <c r="BB68" s="137"/>
      <c r="BC68" s="138"/>
      <c r="BD68" s="139"/>
      <c r="BE68" s="137"/>
      <c r="BF68" s="138"/>
      <c r="BG68" s="139"/>
      <c r="BH68" s="137"/>
      <c r="BI68" s="138"/>
      <c r="BJ68" s="139"/>
      <c r="BK68" s="137"/>
      <c r="BL68" s="138"/>
      <c r="BM68" s="139"/>
      <c r="BN68" s="4"/>
      <c r="BO68" s="8" t="str">
        <f t="shared" si="37"/>
        <v/>
      </c>
      <c r="BP68" s="268" t="str">
        <f t="shared" si="36"/>
        <v/>
      </c>
      <c r="BQ68" s="268"/>
      <c r="BR68" s="11" t="str">
        <f t="shared" si="27"/>
        <v/>
      </c>
      <c r="BS68" s="5"/>
      <c r="BT68" s="199"/>
      <c r="BU68" s="74"/>
      <c r="BV68" s="199"/>
    </row>
    <row r="69" spans="1:74" ht="15" x14ac:dyDescent="0.2">
      <c r="A69" s="144"/>
      <c r="B69" s="160"/>
      <c r="C69" s="128"/>
      <c r="D69" s="128"/>
      <c r="E69" s="142"/>
      <c r="F69" s="146"/>
      <c r="G69" s="147"/>
      <c r="H69" s="148"/>
      <c r="I69" s="146"/>
      <c r="J69" s="147"/>
      <c r="K69" s="148"/>
      <c r="L69" s="146"/>
      <c r="M69" s="147"/>
      <c r="N69" s="148"/>
      <c r="O69" s="146"/>
      <c r="P69" s="147"/>
      <c r="Q69" s="148"/>
      <c r="R69" s="146"/>
      <c r="S69" s="147"/>
      <c r="T69" s="148"/>
      <c r="U69" s="146"/>
      <c r="V69" s="147"/>
      <c r="W69" s="148"/>
      <c r="X69" s="146"/>
      <c r="Y69" s="147"/>
      <c r="Z69" s="148"/>
      <c r="AA69" s="146"/>
      <c r="AB69" s="147"/>
      <c r="AC69" s="148"/>
      <c r="AD69" s="146"/>
      <c r="AE69" s="147"/>
      <c r="AF69" s="148"/>
      <c r="AG69" s="146"/>
      <c r="AH69" s="147"/>
      <c r="AI69" s="148"/>
      <c r="AJ69" s="146"/>
      <c r="AK69" s="147"/>
      <c r="AL69" s="148"/>
      <c r="AM69" s="146"/>
      <c r="AN69" s="147"/>
      <c r="AO69" s="148"/>
      <c r="AP69" s="146"/>
      <c r="AQ69" s="147"/>
      <c r="AR69" s="148"/>
      <c r="AS69" s="146"/>
      <c r="AT69" s="147"/>
      <c r="AU69" s="148"/>
      <c r="AV69" s="146"/>
      <c r="AW69" s="147"/>
      <c r="AX69" s="148"/>
      <c r="AY69" s="146"/>
      <c r="AZ69" s="147"/>
      <c r="BA69" s="148"/>
      <c r="BB69" s="146"/>
      <c r="BC69" s="147"/>
      <c r="BD69" s="148"/>
      <c r="BE69" s="146"/>
      <c r="BF69" s="147"/>
      <c r="BG69" s="148"/>
      <c r="BH69" s="146"/>
      <c r="BI69" s="147"/>
      <c r="BJ69" s="148"/>
      <c r="BK69" s="146"/>
      <c r="BL69" s="147"/>
      <c r="BM69" s="148"/>
      <c r="BN69" s="4"/>
      <c r="BO69" s="74"/>
      <c r="BP69" s="74"/>
      <c r="BQ69" s="74"/>
      <c r="BR69" s="74"/>
      <c r="BS69" s="5"/>
      <c r="BT69" s="199"/>
      <c r="BU69" s="198" t="str">
        <f>B70</f>
        <v>TALENT PROMOTION</v>
      </c>
      <c r="BV69" s="199"/>
    </row>
    <row r="70" spans="1:74" ht="15" x14ac:dyDescent="0.2">
      <c r="A70" s="149">
        <v>6</v>
      </c>
      <c r="B70" s="150" t="s">
        <v>59</v>
      </c>
      <c r="C70" s="119" t="s">
        <v>24</v>
      </c>
      <c r="D70" s="118">
        <f>IFERROR(AVERAGEIF(D71:D80,"&gt;0"),0)</f>
        <v>2.8</v>
      </c>
      <c r="E70" s="151"/>
      <c r="F70" s="137"/>
      <c r="G70" s="138"/>
      <c r="H70" s="139"/>
      <c r="I70" s="137"/>
      <c r="J70" s="138"/>
      <c r="K70" s="139"/>
      <c r="L70" s="137"/>
      <c r="M70" s="138"/>
      <c r="N70" s="139"/>
      <c r="O70" s="137"/>
      <c r="P70" s="138"/>
      <c r="Q70" s="139"/>
      <c r="R70" s="137"/>
      <c r="S70" s="138"/>
      <c r="T70" s="139"/>
      <c r="U70" s="137"/>
      <c r="V70" s="138"/>
      <c r="W70" s="139"/>
      <c r="X70" s="137"/>
      <c r="Y70" s="138"/>
      <c r="Z70" s="139"/>
      <c r="AA70" s="137"/>
      <c r="AB70" s="138"/>
      <c r="AC70" s="139"/>
      <c r="AD70" s="137"/>
      <c r="AE70" s="138"/>
      <c r="AF70" s="139"/>
      <c r="AG70" s="137"/>
      <c r="AH70" s="138"/>
      <c r="AI70" s="139"/>
      <c r="AJ70" s="137"/>
      <c r="AK70" s="138"/>
      <c r="AL70" s="139"/>
      <c r="AM70" s="137"/>
      <c r="AN70" s="138"/>
      <c r="AO70" s="139"/>
      <c r="AP70" s="137"/>
      <c r="AQ70" s="138"/>
      <c r="AR70" s="139"/>
      <c r="AS70" s="137"/>
      <c r="AT70" s="138"/>
      <c r="AU70" s="139"/>
      <c r="AV70" s="137"/>
      <c r="AW70" s="138"/>
      <c r="AX70" s="139"/>
      <c r="AY70" s="137"/>
      <c r="AZ70" s="138"/>
      <c r="BA70" s="139"/>
      <c r="BB70" s="137"/>
      <c r="BC70" s="138"/>
      <c r="BD70" s="139"/>
      <c r="BE70" s="137"/>
      <c r="BF70" s="138"/>
      <c r="BG70" s="139"/>
      <c r="BH70" s="137"/>
      <c r="BI70" s="138"/>
      <c r="BJ70" s="139"/>
      <c r="BK70" s="137"/>
      <c r="BL70" s="138"/>
      <c r="BM70" s="139"/>
      <c r="BN70" s="4"/>
      <c r="BO70" s="55">
        <f>IF(D70&lt;1,"",IF(D70&gt;0,D70/5))</f>
        <v>0.55999999999999994</v>
      </c>
      <c r="BP70" s="274" t="str">
        <f t="shared" ref="BP70" si="41">IF(D70&lt;3,REPT("n",INT(D70*6)),IF(D70=3,REPT("n",INT(D70*6)),IF(D70&gt;3,REPT("n",INT(D70*6)))))</f>
        <v>nnnnnnnnnnnnnnnn</v>
      </c>
      <c r="BQ70" s="274"/>
      <c r="BR70" s="10" t="str">
        <f>IF(C70="","",IF(C70="High",(REPT(" ",8)&amp;"l"),IF(C70="Med",(REPT(" ",5)&amp;"l"),IF(C70="Low",(REPT(" ",0*2)&amp;"l"),""))))</f>
        <v xml:space="preserve">        l</v>
      </c>
      <c r="BS70" s="5"/>
      <c r="BT70" s="199"/>
      <c r="BU70" s="74"/>
      <c r="BV70" s="199"/>
    </row>
    <row r="71" spans="1:74" outlineLevel="1" x14ac:dyDescent="0.2">
      <c r="A71" s="140">
        <v>6.1</v>
      </c>
      <c r="B71" s="157" t="s">
        <v>60</v>
      </c>
      <c r="C71" s="124" t="s">
        <v>24</v>
      </c>
      <c r="D71" s="123">
        <v>3</v>
      </c>
      <c r="E71" s="142"/>
      <c r="F71" s="137"/>
      <c r="G71" s="138"/>
      <c r="H71" s="139"/>
      <c r="I71" s="137"/>
      <c r="J71" s="138"/>
      <c r="K71" s="139"/>
      <c r="L71" s="137"/>
      <c r="M71" s="138"/>
      <c r="N71" s="139"/>
      <c r="O71" s="137"/>
      <c r="P71" s="138"/>
      <c r="Q71" s="139"/>
      <c r="R71" s="137"/>
      <c r="S71" s="138"/>
      <c r="T71" s="139"/>
      <c r="U71" s="137"/>
      <c r="V71" s="138"/>
      <c r="W71" s="139"/>
      <c r="X71" s="137"/>
      <c r="Y71" s="138"/>
      <c r="Z71" s="139"/>
      <c r="AA71" s="137"/>
      <c r="AB71" s="138"/>
      <c r="AC71" s="139"/>
      <c r="AD71" s="137"/>
      <c r="AE71" s="138"/>
      <c r="AF71" s="139"/>
      <c r="AG71" s="137"/>
      <c r="AH71" s="138"/>
      <c r="AI71" s="139"/>
      <c r="AJ71" s="137"/>
      <c r="AK71" s="138"/>
      <c r="AL71" s="139"/>
      <c r="AM71" s="137"/>
      <c r="AN71" s="138"/>
      <c r="AO71" s="139"/>
      <c r="AP71" s="137"/>
      <c r="AQ71" s="138"/>
      <c r="AR71" s="139"/>
      <c r="AS71" s="137"/>
      <c r="AT71" s="138"/>
      <c r="AU71" s="139"/>
      <c r="AV71" s="137"/>
      <c r="AW71" s="138"/>
      <c r="AX71" s="139"/>
      <c r="AY71" s="137"/>
      <c r="AZ71" s="138"/>
      <c r="BA71" s="139"/>
      <c r="BB71" s="137"/>
      <c r="BC71" s="138"/>
      <c r="BD71" s="139"/>
      <c r="BE71" s="137"/>
      <c r="BF71" s="138"/>
      <c r="BG71" s="139"/>
      <c r="BH71" s="137"/>
      <c r="BI71" s="138"/>
      <c r="BJ71" s="139"/>
      <c r="BK71" s="137"/>
      <c r="BL71" s="138"/>
      <c r="BM71" s="139"/>
      <c r="BN71" s="4"/>
      <c r="BO71" s="8">
        <f t="shared" ref="BO71" si="42">IF(D71="","",IF(D71&gt;0,D71/5))</f>
        <v>0.6</v>
      </c>
      <c r="BP71" s="268" t="str">
        <f t="shared" ref="BP71" si="43">IF(D71&lt;3,REPT("n",INT(D71*6)),IF(D71=3,REPT("n",INT(D71*6)),IF(D71&gt;3,REPT("n",INT(D71*6)))))</f>
        <v>nnnnnnnnnnnnnnnnnn</v>
      </c>
      <c r="BQ71" s="268"/>
      <c r="BR71" s="11" t="str">
        <f>IF(C71="","",IF(C71="High",(REPT(" ",8)&amp;"l"),IF(C71="Med",(REPT(" ",5)&amp;"l"),IF(C71="Low",(REPT(" ",0*2)&amp;"l"),""))))</f>
        <v xml:space="preserve">        l</v>
      </c>
      <c r="BS71" s="5"/>
      <c r="BT71" s="199"/>
      <c r="BU71" s="74"/>
      <c r="BV71" s="199"/>
    </row>
    <row r="72" spans="1:74" outlineLevel="1" x14ac:dyDescent="0.2">
      <c r="A72" s="140">
        <v>6.2</v>
      </c>
      <c r="B72" s="157" t="s">
        <v>61</v>
      </c>
      <c r="C72" s="124" t="s">
        <v>24</v>
      </c>
      <c r="D72" s="123">
        <v>2</v>
      </c>
      <c r="E72" s="155"/>
      <c r="F72" s="137"/>
      <c r="G72" s="138"/>
      <c r="H72" s="139"/>
      <c r="I72" s="137"/>
      <c r="J72" s="138"/>
      <c r="K72" s="139"/>
      <c r="L72" s="137"/>
      <c r="M72" s="138"/>
      <c r="N72" s="139"/>
      <c r="O72" s="137"/>
      <c r="P72" s="138"/>
      <c r="Q72" s="139"/>
      <c r="R72" s="137"/>
      <c r="S72" s="138"/>
      <c r="T72" s="139"/>
      <c r="U72" s="137"/>
      <c r="V72" s="138"/>
      <c r="W72" s="139"/>
      <c r="X72" s="137"/>
      <c r="Y72" s="138"/>
      <c r="Z72" s="139"/>
      <c r="AA72" s="137"/>
      <c r="AB72" s="138"/>
      <c r="AC72" s="139"/>
      <c r="AD72" s="137"/>
      <c r="AE72" s="138"/>
      <c r="AF72" s="139"/>
      <c r="AG72" s="137"/>
      <c r="AH72" s="138"/>
      <c r="AI72" s="139"/>
      <c r="AJ72" s="137"/>
      <c r="AK72" s="138"/>
      <c r="AL72" s="139"/>
      <c r="AM72" s="137"/>
      <c r="AN72" s="138"/>
      <c r="AO72" s="139"/>
      <c r="AP72" s="137"/>
      <c r="AQ72" s="138"/>
      <c r="AR72" s="139"/>
      <c r="AS72" s="137"/>
      <c r="AT72" s="138"/>
      <c r="AU72" s="139"/>
      <c r="AV72" s="137"/>
      <c r="AW72" s="138"/>
      <c r="AX72" s="139"/>
      <c r="AY72" s="137"/>
      <c r="AZ72" s="138"/>
      <c r="BA72" s="139"/>
      <c r="BB72" s="137"/>
      <c r="BC72" s="138"/>
      <c r="BD72" s="139"/>
      <c r="BE72" s="137"/>
      <c r="BF72" s="138"/>
      <c r="BG72" s="139"/>
      <c r="BH72" s="137"/>
      <c r="BI72" s="138"/>
      <c r="BJ72" s="139"/>
      <c r="BK72" s="137"/>
      <c r="BL72" s="138"/>
      <c r="BM72" s="139"/>
      <c r="BN72" s="4"/>
      <c r="BO72" s="8">
        <f t="shared" ref="BO72:BO80" si="44">IF(D72="","",IF(D72&gt;0,D72/5))</f>
        <v>0.4</v>
      </c>
      <c r="BP72" s="268" t="str">
        <f t="shared" ref="BP72:BP80" si="45">IF(D72&lt;3,REPT("n",INT(D72*6)),IF(D72=3,REPT("n",INT(D72*6)),IF(D72&gt;3,REPT("n",INT(D72*6)))))</f>
        <v>nnnnnnnnnnnn</v>
      </c>
      <c r="BQ72" s="268"/>
      <c r="BR72" s="11" t="str">
        <f t="shared" ref="BR72:BR80" si="46">IF(C72="","",IF(C72="High",(REPT(" ",8)&amp;"l"),IF(C72="Med",(REPT(" ",5)&amp;"l"),IF(C72="Low",(REPT(" ",0*2)&amp;"l"),""))))</f>
        <v xml:space="preserve">        l</v>
      </c>
      <c r="BS72" s="5"/>
      <c r="BT72" s="199"/>
      <c r="BU72" s="285">
        <f>BO70</f>
        <v>0.55999999999999994</v>
      </c>
      <c r="BV72" s="199"/>
    </row>
    <row r="73" spans="1:74" outlineLevel="1" x14ac:dyDescent="0.2">
      <c r="A73" s="140">
        <v>6.3</v>
      </c>
      <c r="B73" s="157" t="s">
        <v>62</v>
      </c>
      <c r="C73" s="124" t="s">
        <v>24</v>
      </c>
      <c r="D73" s="123">
        <v>3</v>
      </c>
      <c r="E73" s="155"/>
      <c r="F73" s="137"/>
      <c r="G73" s="138"/>
      <c r="H73" s="139"/>
      <c r="I73" s="137"/>
      <c r="J73" s="138"/>
      <c r="K73" s="139"/>
      <c r="L73" s="137"/>
      <c r="M73" s="138"/>
      <c r="N73" s="139"/>
      <c r="O73" s="137"/>
      <c r="P73" s="138"/>
      <c r="Q73" s="139"/>
      <c r="R73" s="137"/>
      <c r="S73" s="138"/>
      <c r="T73" s="139"/>
      <c r="U73" s="137"/>
      <c r="V73" s="138"/>
      <c r="W73" s="139"/>
      <c r="X73" s="137"/>
      <c r="Y73" s="138"/>
      <c r="Z73" s="139"/>
      <c r="AA73" s="137"/>
      <c r="AB73" s="138"/>
      <c r="AC73" s="139"/>
      <c r="AD73" s="137"/>
      <c r="AE73" s="138"/>
      <c r="AF73" s="139"/>
      <c r="AG73" s="137"/>
      <c r="AH73" s="138"/>
      <c r="AI73" s="139"/>
      <c r="AJ73" s="137"/>
      <c r="AK73" s="138"/>
      <c r="AL73" s="139"/>
      <c r="AM73" s="137"/>
      <c r="AN73" s="138"/>
      <c r="AO73" s="139"/>
      <c r="AP73" s="137"/>
      <c r="AQ73" s="138"/>
      <c r="AR73" s="139"/>
      <c r="AS73" s="137"/>
      <c r="AT73" s="138"/>
      <c r="AU73" s="139"/>
      <c r="AV73" s="137"/>
      <c r="AW73" s="138"/>
      <c r="AX73" s="139"/>
      <c r="AY73" s="137"/>
      <c r="AZ73" s="138"/>
      <c r="BA73" s="139"/>
      <c r="BB73" s="137"/>
      <c r="BC73" s="138"/>
      <c r="BD73" s="139"/>
      <c r="BE73" s="137"/>
      <c r="BF73" s="138"/>
      <c r="BG73" s="139"/>
      <c r="BH73" s="137"/>
      <c r="BI73" s="138"/>
      <c r="BJ73" s="139"/>
      <c r="BK73" s="137"/>
      <c r="BL73" s="138"/>
      <c r="BM73" s="139"/>
      <c r="BN73" s="4"/>
      <c r="BO73" s="8">
        <f t="shared" si="44"/>
        <v>0.6</v>
      </c>
      <c r="BP73" s="268" t="str">
        <f t="shared" si="45"/>
        <v>nnnnnnnnnnnnnnnnnn</v>
      </c>
      <c r="BQ73" s="268"/>
      <c r="BR73" s="11" t="str">
        <f t="shared" si="46"/>
        <v xml:space="preserve">        l</v>
      </c>
      <c r="BS73" s="5"/>
      <c r="BT73" s="199"/>
      <c r="BU73" s="286"/>
      <c r="BV73" s="199"/>
    </row>
    <row r="74" spans="1:74" outlineLevel="1" x14ac:dyDescent="0.2">
      <c r="A74" s="140">
        <v>6.4</v>
      </c>
      <c r="B74" s="157" t="s">
        <v>63</v>
      </c>
      <c r="C74" s="124" t="s">
        <v>32</v>
      </c>
      <c r="D74" s="123">
        <v>4</v>
      </c>
      <c r="E74" s="155"/>
      <c r="F74" s="137"/>
      <c r="G74" s="138"/>
      <c r="H74" s="139"/>
      <c r="I74" s="137"/>
      <c r="J74" s="138"/>
      <c r="K74" s="139"/>
      <c r="L74" s="137"/>
      <c r="M74" s="138"/>
      <c r="N74" s="139"/>
      <c r="O74" s="137"/>
      <c r="P74" s="138"/>
      <c r="Q74" s="139"/>
      <c r="R74" s="137"/>
      <c r="S74" s="138"/>
      <c r="T74" s="139"/>
      <c r="U74" s="137"/>
      <c r="V74" s="138"/>
      <c r="W74" s="139"/>
      <c r="X74" s="137"/>
      <c r="Y74" s="138"/>
      <c r="Z74" s="139"/>
      <c r="AA74" s="137"/>
      <c r="AB74" s="138"/>
      <c r="AC74" s="139"/>
      <c r="AD74" s="137"/>
      <c r="AE74" s="138"/>
      <c r="AF74" s="139"/>
      <c r="AG74" s="137"/>
      <c r="AH74" s="138"/>
      <c r="AI74" s="139"/>
      <c r="AJ74" s="137"/>
      <c r="AK74" s="138"/>
      <c r="AL74" s="139"/>
      <c r="AM74" s="137"/>
      <c r="AN74" s="138"/>
      <c r="AO74" s="139"/>
      <c r="AP74" s="137"/>
      <c r="AQ74" s="138"/>
      <c r="AR74" s="139"/>
      <c r="AS74" s="137"/>
      <c r="AT74" s="138"/>
      <c r="AU74" s="139"/>
      <c r="AV74" s="137"/>
      <c r="AW74" s="138"/>
      <c r="AX74" s="139"/>
      <c r="AY74" s="137"/>
      <c r="AZ74" s="138"/>
      <c r="BA74" s="139"/>
      <c r="BB74" s="137"/>
      <c r="BC74" s="138"/>
      <c r="BD74" s="139"/>
      <c r="BE74" s="137"/>
      <c r="BF74" s="138"/>
      <c r="BG74" s="139"/>
      <c r="BH74" s="137"/>
      <c r="BI74" s="138"/>
      <c r="BJ74" s="139"/>
      <c r="BK74" s="137"/>
      <c r="BL74" s="138"/>
      <c r="BM74" s="139"/>
      <c r="BN74" s="4"/>
      <c r="BO74" s="8">
        <f t="shared" si="44"/>
        <v>0.8</v>
      </c>
      <c r="BP74" s="268" t="str">
        <f t="shared" si="45"/>
        <v>nnnnnnnnnnnnnnnnnnnnnnnn</v>
      </c>
      <c r="BQ74" s="268"/>
      <c r="BR74" s="11" t="str">
        <f t="shared" si="46"/>
        <v xml:space="preserve">     l</v>
      </c>
      <c r="BS74" s="5"/>
      <c r="BT74" s="199"/>
      <c r="BU74" s="286"/>
      <c r="BV74" s="199"/>
    </row>
    <row r="75" spans="1:74" outlineLevel="1" x14ac:dyDescent="0.2">
      <c r="A75" s="140">
        <v>6.5</v>
      </c>
      <c r="B75" s="157" t="s">
        <v>64</v>
      </c>
      <c r="C75" s="124" t="s">
        <v>32</v>
      </c>
      <c r="D75" s="123">
        <v>2</v>
      </c>
      <c r="E75" s="155"/>
      <c r="F75" s="137"/>
      <c r="G75" s="138"/>
      <c r="H75" s="139"/>
      <c r="I75" s="137"/>
      <c r="J75" s="138"/>
      <c r="K75" s="139"/>
      <c r="L75" s="137"/>
      <c r="M75" s="138"/>
      <c r="N75" s="139"/>
      <c r="O75" s="137"/>
      <c r="P75" s="138"/>
      <c r="Q75" s="139"/>
      <c r="R75" s="137"/>
      <c r="S75" s="138"/>
      <c r="T75" s="139"/>
      <c r="U75" s="137"/>
      <c r="V75" s="138"/>
      <c r="W75" s="139"/>
      <c r="X75" s="137"/>
      <c r="Y75" s="138"/>
      <c r="Z75" s="139"/>
      <c r="AA75" s="137"/>
      <c r="AB75" s="138"/>
      <c r="AC75" s="139"/>
      <c r="AD75" s="137"/>
      <c r="AE75" s="138"/>
      <c r="AF75" s="139"/>
      <c r="AG75" s="137"/>
      <c r="AH75" s="138"/>
      <c r="AI75" s="139"/>
      <c r="AJ75" s="137"/>
      <c r="AK75" s="138"/>
      <c r="AL75" s="139"/>
      <c r="AM75" s="137"/>
      <c r="AN75" s="138"/>
      <c r="AO75" s="139"/>
      <c r="AP75" s="137"/>
      <c r="AQ75" s="138"/>
      <c r="AR75" s="139"/>
      <c r="AS75" s="137"/>
      <c r="AT75" s="138"/>
      <c r="AU75" s="139"/>
      <c r="AV75" s="137"/>
      <c r="AW75" s="138"/>
      <c r="AX75" s="139"/>
      <c r="AY75" s="137"/>
      <c r="AZ75" s="138"/>
      <c r="BA75" s="139"/>
      <c r="BB75" s="137"/>
      <c r="BC75" s="138"/>
      <c r="BD75" s="139"/>
      <c r="BE75" s="137"/>
      <c r="BF75" s="138"/>
      <c r="BG75" s="139"/>
      <c r="BH75" s="137"/>
      <c r="BI75" s="138"/>
      <c r="BJ75" s="139"/>
      <c r="BK75" s="137"/>
      <c r="BL75" s="138"/>
      <c r="BM75" s="139"/>
      <c r="BN75" s="4"/>
      <c r="BO75" s="8">
        <f t="shared" si="44"/>
        <v>0.4</v>
      </c>
      <c r="BP75" s="268" t="str">
        <f t="shared" si="45"/>
        <v>nnnnnnnnnnnn</v>
      </c>
      <c r="BQ75" s="268"/>
      <c r="BR75" s="11" t="str">
        <f t="shared" si="46"/>
        <v xml:space="preserve">     l</v>
      </c>
      <c r="BS75" s="5"/>
      <c r="BT75" s="199"/>
      <c r="BU75" s="286"/>
      <c r="BV75" s="199"/>
    </row>
    <row r="76" spans="1:74" outlineLevel="1" x14ac:dyDescent="0.2">
      <c r="A76" s="140">
        <v>6.6</v>
      </c>
      <c r="B76" s="157"/>
      <c r="C76" s="124"/>
      <c r="D76" s="123"/>
      <c r="E76" s="155"/>
      <c r="F76" s="137"/>
      <c r="G76" s="138"/>
      <c r="H76" s="139"/>
      <c r="I76" s="137"/>
      <c r="J76" s="138"/>
      <c r="K76" s="139"/>
      <c r="L76" s="137"/>
      <c r="M76" s="138"/>
      <c r="N76" s="139"/>
      <c r="O76" s="137"/>
      <c r="P76" s="138"/>
      <c r="Q76" s="139"/>
      <c r="R76" s="137"/>
      <c r="S76" s="138"/>
      <c r="T76" s="139"/>
      <c r="U76" s="137"/>
      <c r="V76" s="138"/>
      <c r="W76" s="139"/>
      <c r="X76" s="137"/>
      <c r="Y76" s="138"/>
      <c r="Z76" s="139"/>
      <c r="AA76" s="137"/>
      <c r="AB76" s="138"/>
      <c r="AC76" s="139"/>
      <c r="AD76" s="137"/>
      <c r="AE76" s="138"/>
      <c r="AF76" s="139"/>
      <c r="AG76" s="137"/>
      <c r="AH76" s="138"/>
      <c r="AI76" s="139"/>
      <c r="AJ76" s="137"/>
      <c r="AK76" s="138"/>
      <c r="AL76" s="139"/>
      <c r="AM76" s="137"/>
      <c r="AN76" s="138"/>
      <c r="AO76" s="139"/>
      <c r="AP76" s="137"/>
      <c r="AQ76" s="138"/>
      <c r="AR76" s="139"/>
      <c r="AS76" s="137"/>
      <c r="AT76" s="138"/>
      <c r="AU76" s="139"/>
      <c r="AV76" s="137"/>
      <c r="AW76" s="138"/>
      <c r="AX76" s="139"/>
      <c r="AY76" s="137"/>
      <c r="AZ76" s="138"/>
      <c r="BA76" s="139"/>
      <c r="BB76" s="137"/>
      <c r="BC76" s="138"/>
      <c r="BD76" s="139"/>
      <c r="BE76" s="137"/>
      <c r="BF76" s="138"/>
      <c r="BG76" s="139"/>
      <c r="BH76" s="137"/>
      <c r="BI76" s="138"/>
      <c r="BJ76" s="139"/>
      <c r="BK76" s="137"/>
      <c r="BL76" s="138"/>
      <c r="BM76" s="139"/>
      <c r="BN76" s="4"/>
      <c r="BO76" s="8" t="str">
        <f t="shared" si="44"/>
        <v/>
      </c>
      <c r="BP76" s="268" t="str">
        <f t="shared" si="45"/>
        <v/>
      </c>
      <c r="BQ76" s="268"/>
      <c r="BR76" s="11" t="str">
        <f t="shared" si="46"/>
        <v/>
      </c>
      <c r="BS76" s="5"/>
      <c r="BT76" s="199"/>
      <c r="BU76" s="286"/>
      <c r="BV76" s="199"/>
    </row>
    <row r="77" spans="1:74" outlineLevel="1" x14ac:dyDescent="0.2">
      <c r="A77" s="140">
        <v>6.7</v>
      </c>
      <c r="B77" s="157"/>
      <c r="C77" s="124"/>
      <c r="D77" s="123"/>
      <c r="E77" s="155"/>
      <c r="F77" s="137"/>
      <c r="G77" s="138"/>
      <c r="H77" s="139"/>
      <c r="I77" s="137"/>
      <c r="J77" s="138"/>
      <c r="K77" s="139"/>
      <c r="L77" s="137"/>
      <c r="M77" s="138"/>
      <c r="N77" s="139"/>
      <c r="O77" s="137"/>
      <c r="P77" s="138"/>
      <c r="Q77" s="139"/>
      <c r="R77" s="137"/>
      <c r="S77" s="138"/>
      <c r="T77" s="139"/>
      <c r="U77" s="137"/>
      <c r="V77" s="138"/>
      <c r="W77" s="139"/>
      <c r="X77" s="137"/>
      <c r="Y77" s="138"/>
      <c r="Z77" s="139"/>
      <c r="AA77" s="137"/>
      <c r="AB77" s="138"/>
      <c r="AC77" s="139"/>
      <c r="AD77" s="137"/>
      <c r="AE77" s="138"/>
      <c r="AF77" s="139"/>
      <c r="AG77" s="137"/>
      <c r="AH77" s="138"/>
      <c r="AI77" s="139"/>
      <c r="AJ77" s="137"/>
      <c r="AK77" s="138"/>
      <c r="AL77" s="139"/>
      <c r="AM77" s="137"/>
      <c r="AN77" s="138"/>
      <c r="AO77" s="139"/>
      <c r="AP77" s="137"/>
      <c r="AQ77" s="138"/>
      <c r="AR77" s="139"/>
      <c r="AS77" s="137"/>
      <c r="AT77" s="138"/>
      <c r="AU77" s="139"/>
      <c r="AV77" s="137"/>
      <c r="AW77" s="138"/>
      <c r="AX77" s="139"/>
      <c r="AY77" s="137"/>
      <c r="AZ77" s="138"/>
      <c r="BA77" s="139"/>
      <c r="BB77" s="137"/>
      <c r="BC77" s="138"/>
      <c r="BD77" s="139"/>
      <c r="BE77" s="137"/>
      <c r="BF77" s="138"/>
      <c r="BG77" s="139"/>
      <c r="BH77" s="137"/>
      <c r="BI77" s="138"/>
      <c r="BJ77" s="139"/>
      <c r="BK77" s="137"/>
      <c r="BL77" s="138"/>
      <c r="BM77" s="139"/>
      <c r="BN77" s="4"/>
      <c r="BO77" s="8" t="str">
        <f t="shared" si="44"/>
        <v/>
      </c>
      <c r="BP77" s="268" t="str">
        <f t="shared" si="45"/>
        <v/>
      </c>
      <c r="BQ77" s="268"/>
      <c r="BR77" s="11" t="str">
        <f t="shared" si="46"/>
        <v/>
      </c>
      <c r="BS77" s="5"/>
      <c r="BT77" s="199"/>
      <c r="BU77" s="286"/>
      <c r="BV77" s="199"/>
    </row>
    <row r="78" spans="1:74" outlineLevel="1" x14ac:dyDescent="0.2">
      <c r="A78" s="140">
        <v>6.8</v>
      </c>
      <c r="B78" s="157"/>
      <c r="C78" s="124"/>
      <c r="D78" s="123"/>
      <c r="E78" s="155"/>
      <c r="F78" s="137"/>
      <c r="G78" s="138"/>
      <c r="H78" s="139"/>
      <c r="I78" s="137"/>
      <c r="J78" s="138"/>
      <c r="K78" s="139"/>
      <c r="L78" s="137"/>
      <c r="M78" s="138"/>
      <c r="N78" s="139"/>
      <c r="O78" s="137"/>
      <c r="P78" s="138"/>
      <c r="Q78" s="139"/>
      <c r="R78" s="137"/>
      <c r="S78" s="138"/>
      <c r="T78" s="139"/>
      <c r="U78" s="137"/>
      <c r="V78" s="138"/>
      <c r="W78" s="139"/>
      <c r="X78" s="137"/>
      <c r="Y78" s="138"/>
      <c r="Z78" s="139"/>
      <c r="AA78" s="137"/>
      <c r="AB78" s="138"/>
      <c r="AC78" s="139"/>
      <c r="AD78" s="137"/>
      <c r="AE78" s="138"/>
      <c r="AF78" s="139"/>
      <c r="AG78" s="137"/>
      <c r="AH78" s="138"/>
      <c r="AI78" s="139"/>
      <c r="AJ78" s="137"/>
      <c r="AK78" s="138"/>
      <c r="AL78" s="139"/>
      <c r="AM78" s="137"/>
      <c r="AN78" s="138"/>
      <c r="AO78" s="139"/>
      <c r="AP78" s="137"/>
      <c r="AQ78" s="138"/>
      <c r="AR78" s="139"/>
      <c r="AS78" s="137"/>
      <c r="AT78" s="138"/>
      <c r="AU78" s="139"/>
      <c r="AV78" s="137"/>
      <c r="AW78" s="138"/>
      <c r="AX78" s="139"/>
      <c r="AY78" s="137"/>
      <c r="AZ78" s="138"/>
      <c r="BA78" s="139"/>
      <c r="BB78" s="137"/>
      <c r="BC78" s="138"/>
      <c r="BD78" s="139"/>
      <c r="BE78" s="137"/>
      <c r="BF78" s="138"/>
      <c r="BG78" s="139"/>
      <c r="BH78" s="137"/>
      <c r="BI78" s="138"/>
      <c r="BJ78" s="139"/>
      <c r="BK78" s="137"/>
      <c r="BL78" s="138"/>
      <c r="BM78" s="139"/>
      <c r="BN78" s="4"/>
      <c r="BO78" s="8" t="str">
        <f t="shared" si="44"/>
        <v/>
      </c>
      <c r="BP78" s="268" t="str">
        <f t="shared" si="45"/>
        <v/>
      </c>
      <c r="BQ78" s="268"/>
      <c r="BR78" s="11" t="str">
        <f t="shared" si="46"/>
        <v/>
      </c>
      <c r="BS78" s="5"/>
      <c r="BT78" s="199"/>
      <c r="BU78" s="286"/>
      <c r="BV78" s="199"/>
    </row>
    <row r="79" spans="1:74" outlineLevel="1" x14ac:dyDescent="0.2">
      <c r="A79" s="140">
        <v>6.9</v>
      </c>
      <c r="B79" s="157"/>
      <c r="C79" s="124"/>
      <c r="D79" s="123"/>
      <c r="E79" s="155"/>
      <c r="F79" s="137"/>
      <c r="G79" s="138"/>
      <c r="H79" s="139"/>
      <c r="I79" s="137"/>
      <c r="J79" s="138"/>
      <c r="K79" s="139"/>
      <c r="L79" s="137"/>
      <c r="M79" s="138"/>
      <c r="N79" s="139"/>
      <c r="O79" s="137"/>
      <c r="P79" s="138"/>
      <c r="Q79" s="139"/>
      <c r="R79" s="137"/>
      <c r="S79" s="138"/>
      <c r="T79" s="139"/>
      <c r="U79" s="137"/>
      <c r="V79" s="138"/>
      <c r="W79" s="139"/>
      <c r="X79" s="137"/>
      <c r="Y79" s="138"/>
      <c r="Z79" s="139"/>
      <c r="AA79" s="137"/>
      <c r="AB79" s="138"/>
      <c r="AC79" s="139"/>
      <c r="AD79" s="137"/>
      <c r="AE79" s="138"/>
      <c r="AF79" s="139"/>
      <c r="AG79" s="137"/>
      <c r="AH79" s="138"/>
      <c r="AI79" s="139"/>
      <c r="AJ79" s="137"/>
      <c r="AK79" s="138"/>
      <c r="AL79" s="139"/>
      <c r="AM79" s="137"/>
      <c r="AN79" s="138"/>
      <c r="AO79" s="139"/>
      <c r="AP79" s="137"/>
      <c r="AQ79" s="138"/>
      <c r="AR79" s="139"/>
      <c r="AS79" s="137"/>
      <c r="AT79" s="138"/>
      <c r="AU79" s="139"/>
      <c r="AV79" s="137"/>
      <c r="AW79" s="138"/>
      <c r="AX79" s="139"/>
      <c r="AY79" s="137"/>
      <c r="AZ79" s="138"/>
      <c r="BA79" s="139"/>
      <c r="BB79" s="137"/>
      <c r="BC79" s="138"/>
      <c r="BD79" s="139"/>
      <c r="BE79" s="137"/>
      <c r="BF79" s="138"/>
      <c r="BG79" s="139"/>
      <c r="BH79" s="137"/>
      <c r="BI79" s="138"/>
      <c r="BJ79" s="139"/>
      <c r="BK79" s="137"/>
      <c r="BL79" s="138"/>
      <c r="BM79" s="139"/>
      <c r="BN79" s="4"/>
      <c r="BO79" s="8" t="str">
        <f t="shared" si="44"/>
        <v/>
      </c>
      <c r="BP79" s="268" t="str">
        <f t="shared" si="45"/>
        <v/>
      </c>
      <c r="BQ79" s="268"/>
      <c r="BR79" s="11" t="str">
        <f t="shared" si="46"/>
        <v/>
      </c>
      <c r="BS79" s="5"/>
      <c r="BT79" s="199"/>
      <c r="BU79" s="74"/>
      <c r="BV79" s="199"/>
    </row>
    <row r="80" spans="1:74" outlineLevel="1" x14ac:dyDescent="0.2">
      <c r="A80" s="143">
        <v>6.1</v>
      </c>
      <c r="B80" s="157"/>
      <c r="C80" s="124"/>
      <c r="D80" s="123"/>
      <c r="E80" s="155"/>
      <c r="F80" s="137"/>
      <c r="G80" s="138"/>
      <c r="H80" s="139"/>
      <c r="I80" s="137"/>
      <c r="J80" s="138"/>
      <c r="K80" s="139"/>
      <c r="L80" s="137"/>
      <c r="M80" s="138"/>
      <c r="N80" s="139"/>
      <c r="O80" s="137"/>
      <c r="P80" s="138"/>
      <c r="Q80" s="139"/>
      <c r="R80" s="137"/>
      <c r="S80" s="138"/>
      <c r="T80" s="139"/>
      <c r="U80" s="137"/>
      <c r="V80" s="138"/>
      <c r="W80" s="139"/>
      <c r="X80" s="137"/>
      <c r="Y80" s="138"/>
      <c r="Z80" s="139"/>
      <c r="AA80" s="137"/>
      <c r="AB80" s="138"/>
      <c r="AC80" s="139"/>
      <c r="AD80" s="137"/>
      <c r="AE80" s="138"/>
      <c r="AF80" s="139"/>
      <c r="AG80" s="137"/>
      <c r="AH80" s="138"/>
      <c r="AI80" s="139"/>
      <c r="AJ80" s="137"/>
      <c r="AK80" s="138"/>
      <c r="AL80" s="139"/>
      <c r="AM80" s="137"/>
      <c r="AN80" s="138"/>
      <c r="AO80" s="139"/>
      <c r="AP80" s="137"/>
      <c r="AQ80" s="138"/>
      <c r="AR80" s="139"/>
      <c r="AS80" s="137"/>
      <c r="AT80" s="138"/>
      <c r="AU80" s="139"/>
      <c r="AV80" s="137"/>
      <c r="AW80" s="138"/>
      <c r="AX80" s="139"/>
      <c r="AY80" s="137"/>
      <c r="AZ80" s="138"/>
      <c r="BA80" s="139"/>
      <c r="BB80" s="137"/>
      <c r="BC80" s="138"/>
      <c r="BD80" s="139"/>
      <c r="BE80" s="137"/>
      <c r="BF80" s="138"/>
      <c r="BG80" s="139"/>
      <c r="BH80" s="137"/>
      <c r="BI80" s="138"/>
      <c r="BJ80" s="139"/>
      <c r="BK80" s="137"/>
      <c r="BL80" s="138"/>
      <c r="BM80" s="139"/>
      <c r="BN80" s="4"/>
      <c r="BO80" s="8" t="str">
        <f t="shared" si="44"/>
        <v/>
      </c>
      <c r="BP80" s="268" t="str">
        <f t="shared" si="45"/>
        <v/>
      </c>
      <c r="BQ80" s="268"/>
      <c r="BR80" s="11" t="str">
        <f t="shared" si="46"/>
        <v/>
      </c>
      <c r="BS80" s="5"/>
      <c r="BT80" s="199"/>
      <c r="BU80" s="74"/>
      <c r="BV80" s="199"/>
    </row>
    <row r="81" spans="1:74" ht="15" x14ac:dyDescent="0.2">
      <c r="A81" s="156"/>
      <c r="B81" s="158"/>
      <c r="C81" s="128"/>
      <c r="D81" s="128"/>
      <c r="E81" s="155"/>
      <c r="F81" s="146"/>
      <c r="G81" s="147"/>
      <c r="H81" s="148"/>
      <c r="I81" s="146"/>
      <c r="J81" s="147"/>
      <c r="K81" s="148"/>
      <c r="L81" s="146"/>
      <c r="M81" s="147"/>
      <c r="N81" s="148"/>
      <c r="O81" s="146"/>
      <c r="P81" s="147"/>
      <c r="Q81" s="148"/>
      <c r="R81" s="146"/>
      <c r="S81" s="147"/>
      <c r="T81" s="148"/>
      <c r="U81" s="146"/>
      <c r="V81" s="147"/>
      <c r="W81" s="148"/>
      <c r="X81" s="146"/>
      <c r="Y81" s="147"/>
      <c r="Z81" s="148"/>
      <c r="AA81" s="146"/>
      <c r="AB81" s="147"/>
      <c r="AC81" s="148"/>
      <c r="AD81" s="146"/>
      <c r="AE81" s="147"/>
      <c r="AF81" s="148"/>
      <c r="AG81" s="146"/>
      <c r="AH81" s="147"/>
      <c r="AI81" s="148"/>
      <c r="AJ81" s="146"/>
      <c r="AK81" s="147"/>
      <c r="AL81" s="148"/>
      <c r="AM81" s="146"/>
      <c r="AN81" s="147"/>
      <c r="AO81" s="148"/>
      <c r="AP81" s="146"/>
      <c r="AQ81" s="147"/>
      <c r="AR81" s="148"/>
      <c r="AS81" s="146"/>
      <c r="AT81" s="147"/>
      <c r="AU81" s="148"/>
      <c r="AV81" s="146"/>
      <c r="AW81" s="147"/>
      <c r="AX81" s="148"/>
      <c r="AY81" s="146"/>
      <c r="AZ81" s="147"/>
      <c r="BA81" s="148"/>
      <c r="BB81" s="146"/>
      <c r="BC81" s="147"/>
      <c r="BD81" s="148"/>
      <c r="BE81" s="146"/>
      <c r="BF81" s="147"/>
      <c r="BG81" s="148"/>
      <c r="BH81" s="146"/>
      <c r="BI81" s="147"/>
      <c r="BJ81" s="148"/>
      <c r="BK81" s="146"/>
      <c r="BL81" s="147"/>
      <c r="BM81" s="148"/>
      <c r="BN81" s="4"/>
      <c r="BO81" s="74"/>
      <c r="BP81" s="74"/>
      <c r="BQ81" s="74"/>
      <c r="BR81" s="74"/>
      <c r="BS81" s="5"/>
      <c r="BT81" s="199"/>
      <c r="BU81" s="198" t="str">
        <f>B82</f>
        <v xml:space="preserve">TALENT RECRUITMENT </v>
      </c>
      <c r="BV81" s="199"/>
    </row>
    <row r="82" spans="1:74" ht="15" x14ac:dyDescent="0.2">
      <c r="A82" s="149">
        <v>7</v>
      </c>
      <c r="B82" s="150" t="s">
        <v>65</v>
      </c>
      <c r="C82" s="119" t="s">
        <v>24</v>
      </c>
      <c r="D82" s="118">
        <f>IFERROR(AVERAGEIF(D83:D92,"&gt;0"),0)</f>
        <v>2</v>
      </c>
      <c r="E82" s="151"/>
      <c r="F82" s="137"/>
      <c r="G82" s="138"/>
      <c r="H82" s="139"/>
      <c r="I82" s="137"/>
      <c r="J82" s="138"/>
      <c r="K82" s="139"/>
      <c r="L82" s="137"/>
      <c r="M82" s="138"/>
      <c r="N82" s="139"/>
      <c r="O82" s="137"/>
      <c r="P82" s="138"/>
      <c r="Q82" s="139"/>
      <c r="R82" s="137"/>
      <c r="S82" s="138"/>
      <c r="T82" s="139"/>
      <c r="U82" s="137"/>
      <c r="V82" s="138"/>
      <c r="W82" s="139"/>
      <c r="X82" s="137"/>
      <c r="Y82" s="138"/>
      <c r="Z82" s="139"/>
      <c r="AA82" s="137"/>
      <c r="AB82" s="138"/>
      <c r="AC82" s="139"/>
      <c r="AD82" s="137"/>
      <c r="AE82" s="138"/>
      <c r="AF82" s="139"/>
      <c r="AG82" s="137"/>
      <c r="AH82" s="138"/>
      <c r="AI82" s="139"/>
      <c r="AJ82" s="137"/>
      <c r="AK82" s="138"/>
      <c r="AL82" s="139"/>
      <c r="AM82" s="137"/>
      <c r="AN82" s="138"/>
      <c r="AO82" s="139"/>
      <c r="AP82" s="137"/>
      <c r="AQ82" s="138"/>
      <c r="AR82" s="139"/>
      <c r="AS82" s="137"/>
      <c r="AT82" s="138"/>
      <c r="AU82" s="139"/>
      <c r="AV82" s="137"/>
      <c r="AW82" s="138"/>
      <c r="AX82" s="139"/>
      <c r="AY82" s="137"/>
      <c r="AZ82" s="138"/>
      <c r="BA82" s="139"/>
      <c r="BB82" s="137"/>
      <c r="BC82" s="138"/>
      <c r="BD82" s="139"/>
      <c r="BE82" s="137"/>
      <c r="BF82" s="138"/>
      <c r="BG82" s="139"/>
      <c r="BH82" s="137"/>
      <c r="BI82" s="138"/>
      <c r="BJ82" s="139"/>
      <c r="BK82" s="137"/>
      <c r="BL82" s="138"/>
      <c r="BM82" s="139"/>
      <c r="BN82" s="4"/>
      <c r="BO82" s="55">
        <f>IF(D82&lt;1,"",IF(D82&gt;0,D82/5))</f>
        <v>0.4</v>
      </c>
      <c r="BP82" s="274" t="str">
        <f t="shared" ref="BP82" si="47">IF(D82&lt;3,REPT("n",INT(D82*6)),IF(D82=3,REPT("n",INT(D82*6)),IF(D82&gt;3,REPT("n",INT(D82*6)))))</f>
        <v>nnnnnnnnnnnn</v>
      </c>
      <c r="BQ82" s="274"/>
      <c r="BR82" s="10" t="str">
        <f>IF(C82="","",IF(C82="High",(REPT(" ",8)&amp;"l"),IF(C82="Med",(REPT(" ",5)&amp;"l"),IF(C82="Low",(REPT(" ",0*2)&amp;"l"),""))))</f>
        <v xml:space="preserve">        l</v>
      </c>
      <c r="BS82" s="5"/>
      <c r="BT82" s="199"/>
      <c r="BU82" s="74"/>
      <c r="BV82" s="199"/>
    </row>
    <row r="83" spans="1:74" outlineLevel="1" x14ac:dyDescent="0.2">
      <c r="A83" s="140">
        <v>7.1</v>
      </c>
      <c r="B83" s="157" t="s">
        <v>66</v>
      </c>
      <c r="C83" s="124" t="s">
        <v>32</v>
      </c>
      <c r="D83" s="123">
        <v>1</v>
      </c>
      <c r="E83" s="142"/>
      <c r="F83" s="137"/>
      <c r="G83" s="138"/>
      <c r="H83" s="139"/>
      <c r="I83" s="137"/>
      <c r="J83" s="138"/>
      <c r="K83" s="139"/>
      <c r="L83" s="137"/>
      <c r="M83" s="138"/>
      <c r="N83" s="139"/>
      <c r="O83" s="137"/>
      <c r="P83" s="138"/>
      <c r="Q83" s="139"/>
      <c r="R83" s="137"/>
      <c r="S83" s="138"/>
      <c r="T83" s="139"/>
      <c r="U83" s="137"/>
      <c r="V83" s="138"/>
      <c r="W83" s="139"/>
      <c r="X83" s="137"/>
      <c r="Y83" s="138"/>
      <c r="Z83" s="139"/>
      <c r="AA83" s="137"/>
      <c r="AB83" s="138"/>
      <c r="AC83" s="139"/>
      <c r="AD83" s="137"/>
      <c r="AE83" s="138"/>
      <c r="AF83" s="139"/>
      <c r="AG83" s="137"/>
      <c r="AH83" s="138"/>
      <c r="AI83" s="139"/>
      <c r="AJ83" s="137"/>
      <c r="AK83" s="138"/>
      <c r="AL83" s="139"/>
      <c r="AM83" s="137"/>
      <c r="AN83" s="138"/>
      <c r="AO83" s="139"/>
      <c r="AP83" s="137"/>
      <c r="AQ83" s="138"/>
      <c r="AR83" s="139"/>
      <c r="AS83" s="137"/>
      <c r="AT83" s="138"/>
      <c r="AU83" s="139"/>
      <c r="AV83" s="137"/>
      <c r="AW83" s="138"/>
      <c r="AX83" s="139"/>
      <c r="AY83" s="137"/>
      <c r="AZ83" s="138"/>
      <c r="BA83" s="139"/>
      <c r="BB83" s="137"/>
      <c r="BC83" s="138"/>
      <c r="BD83" s="139"/>
      <c r="BE83" s="137"/>
      <c r="BF83" s="138"/>
      <c r="BG83" s="139"/>
      <c r="BH83" s="137"/>
      <c r="BI83" s="138"/>
      <c r="BJ83" s="139"/>
      <c r="BK83" s="137"/>
      <c r="BL83" s="138"/>
      <c r="BM83" s="139"/>
      <c r="BN83" s="4"/>
      <c r="BO83" s="8">
        <f t="shared" ref="BO83:BO92" si="48">IF(D83="","",IF(D83&gt;0,D83/5))</f>
        <v>0.2</v>
      </c>
      <c r="BP83" s="268" t="str">
        <f t="shared" ref="BP83:BP92" si="49">IF(D83&lt;3,REPT("n",INT(D83*6)),IF(D83=3,REPT("n",INT(D83*6)),IF(D83&gt;3,REPT("n",INT(D83*6)))))</f>
        <v>nnnnnn</v>
      </c>
      <c r="BQ83" s="268"/>
      <c r="BR83" s="11" t="str">
        <f>IF(C83="","",IF(C83="High",(REPT(" ",8)&amp;"l"),IF(C83="Med",(REPT(" ",5)&amp;"l"),IF(C83="Low",(REPT(" ",0*2)&amp;"l"),""))))</f>
        <v xml:space="preserve">     l</v>
      </c>
      <c r="BS83" s="5"/>
      <c r="BT83" s="199"/>
      <c r="BU83" s="74"/>
      <c r="BV83" s="199"/>
    </row>
    <row r="84" spans="1:74" outlineLevel="1" x14ac:dyDescent="0.2">
      <c r="A84" s="140">
        <v>7.2</v>
      </c>
      <c r="B84" s="157" t="s">
        <v>67</v>
      </c>
      <c r="C84" s="124" t="s">
        <v>24</v>
      </c>
      <c r="D84" s="123">
        <v>2</v>
      </c>
      <c r="E84" s="142"/>
      <c r="F84" s="137"/>
      <c r="G84" s="138"/>
      <c r="H84" s="139"/>
      <c r="I84" s="137"/>
      <c r="J84" s="138"/>
      <c r="K84" s="139"/>
      <c r="L84" s="137"/>
      <c r="M84" s="138"/>
      <c r="N84" s="139"/>
      <c r="O84" s="137"/>
      <c r="P84" s="138"/>
      <c r="Q84" s="139"/>
      <c r="R84" s="137"/>
      <c r="S84" s="138"/>
      <c r="T84" s="139"/>
      <c r="U84" s="137"/>
      <c r="V84" s="138"/>
      <c r="W84" s="139"/>
      <c r="X84" s="137"/>
      <c r="Y84" s="138"/>
      <c r="Z84" s="139"/>
      <c r="AA84" s="137"/>
      <c r="AB84" s="138"/>
      <c r="AC84" s="139"/>
      <c r="AD84" s="137"/>
      <c r="AE84" s="138"/>
      <c r="AF84" s="139"/>
      <c r="AG84" s="137"/>
      <c r="AH84" s="138"/>
      <c r="AI84" s="139"/>
      <c r="AJ84" s="137"/>
      <c r="AK84" s="138"/>
      <c r="AL84" s="139"/>
      <c r="AM84" s="137"/>
      <c r="AN84" s="138"/>
      <c r="AO84" s="139"/>
      <c r="AP84" s="137"/>
      <c r="AQ84" s="138"/>
      <c r="AR84" s="139"/>
      <c r="AS84" s="137"/>
      <c r="AT84" s="138"/>
      <c r="AU84" s="139"/>
      <c r="AV84" s="137"/>
      <c r="AW84" s="138"/>
      <c r="AX84" s="139"/>
      <c r="AY84" s="137"/>
      <c r="AZ84" s="138"/>
      <c r="BA84" s="139"/>
      <c r="BB84" s="137"/>
      <c r="BC84" s="138"/>
      <c r="BD84" s="139"/>
      <c r="BE84" s="137"/>
      <c r="BF84" s="138"/>
      <c r="BG84" s="139"/>
      <c r="BH84" s="137"/>
      <c r="BI84" s="138"/>
      <c r="BJ84" s="139"/>
      <c r="BK84" s="137"/>
      <c r="BL84" s="138"/>
      <c r="BM84" s="139"/>
      <c r="BN84" s="4"/>
      <c r="BO84" s="8">
        <f t="shared" si="48"/>
        <v>0.4</v>
      </c>
      <c r="BP84" s="268" t="str">
        <f t="shared" si="49"/>
        <v>nnnnnnnnnnnn</v>
      </c>
      <c r="BQ84" s="268"/>
      <c r="BR84" s="11" t="str">
        <f>IF(C84="","",IF(C84="High",(REPT(" ",8)&amp;"l"),IF(C84="Med",(REPT(" ",5)&amp;"l"),IF(C84="Low",(REPT(" ",0*2)&amp;"l"),""))))</f>
        <v xml:space="preserve">        l</v>
      </c>
      <c r="BS84" s="5"/>
      <c r="BT84" s="199"/>
      <c r="BU84" s="285">
        <f>BO82</f>
        <v>0.4</v>
      </c>
      <c r="BV84" s="199"/>
    </row>
    <row r="85" spans="1:74" ht="14" customHeight="1" outlineLevel="1" x14ac:dyDescent="0.2">
      <c r="A85" s="140">
        <v>7.3</v>
      </c>
      <c r="B85" s="157" t="s">
        <v>68</v>
      </c>
      <c r="C85" s="124" t="s">
        <v>32</v>
      </c>
      <c r="D85" s="123">
        <v>4</v>
      </c>
      <c r="E85" s="142"/>
      <c r="F85" s="137"/>
      <c r="G85" s="138"/>
      <c r="H85" s="139"/>
      <c r="I85" s="137"/>
      <c r="J85" s="138"/>
      <c r="K85" s="139"/>
      <c r="L85" s="137"/>
      <c r="M85" s="138"/>
      <c r="N85" s="139"/>
      <c r="O85" s="137"/>
      <c r="P85" s="138"/>
      <c r="Q85" s="139"/>
      <c r="R85" s="137"/>
      <c r="S85" s="138"/>
      <c r="T85" s="139"/>
      <c r="U85" s="137"/>
      <c r="V85" s="138"/>
      <c r="W85" s="139"/>
      <c r="X85" s="137"/>
      <c r="Y85" s="138"/>
      <c r="Z85" s="139"/>
      <c r="AA85" s="137"/>
      <c r="AB85" s="138"/>
      <c r="AC85" s="139"/>
      <c r="AD85" s="137"/>
      <c r="AE85" s="138"/>
      <c r="AF85" s="139"/>
      <c r="AG85" s="137"/>
      <c r="AH85" s="138"/>
      <c r="AI85" s="139"/>
      <c r="AJ85" s="137"/>
      <c r="AK85" s="138"/>
      <c r="AL85" s="139"/>
      <c r="AM85" s="137"/>
      <c r="AN85" s="138"/>
      <c r="AO85" s="139"/>
      <c r="AP85" s="137"/>
      <c r="AQ85" s="138"/>
      <c r="AR85" s="139"/>
      <c r="AS85" s="137"/>
      <c r="AT85" s="138"/>
      <c r="AU85" s="139"/>
      <c r="AV85" s="137"/>
      <c r="AW85" s="138"/>
      <c r="AX85" s="139"/>
      <c r="AY85" s="137"/>
      <c r="AZ85" s="138"/>
      <c r="BA85" s="139"/>
      <c r="BB85" s="137"/>
      <c r="BC85" s="138"/>
      <c r="BD85" s="139"/>
      <c r="BE85" s="137"/>
      <c r="BF85" s="138"/>
      <c r="BG85" s="139"/>
      <c r="BH85" s="137"/>
      <c r="BI85" s="138"/>
      <c r="BJ85" s="139"/>
      <c r="BK85" s="137"/>
      <c r="BL85" s="138"/>
      <c r="BM85" s="139"/>
      <c r="BN85" s="4"/>
      <c r="BO85" s="8">
        <f t="shared" ref="BO85:BO91" si="50">IF(D85="","",IF(D85&gt;0,D85/5))</f>
        <v>0.8</v>
      </c>
      <c r="BP85" s="268" t="str">
        <f t="shared" ref="BP85:BP91" si="51">IF(D85&lt;3,REPT("n",INT(D85*6)),IF(D85=3,REPT("n",INT(D85*6)),IF(D85&gt;3,REPT("n",INT(D85*6)))))</f>
        <v>nnnnnnnnnnnnnnnnnnnnnnnn</v>
      </c>
      <c r="BQ85" s="268"/>
      <c r="BR85" s="11" t="str">
        <f t="shared" ref="BR85:BR91" si="52">IF(C85="","",IF(C85="High",(REPT(" ",8)&amp;"l"),IF(C85="Med",(REPT(" ",5)&amp;"l"),IF(C85="Low",(REPT(" ",0*2)&amp;"l"),""))))</f>
        <v xml:space="preserve">     l</v>
      </c>
      <c r="BS85" s="5"/>
      <c r="BT85" s="199"/>
      <c r="BU85" s="286"/>
      <c r="BV85" s="199"/>
    </row>
    <row r="86" spans="1:74" ht="14" customHeight="1" outlineLevel="1" x14ac:dyDescent="0.2">
      <c r="A86" s="140">
        <v>7.4</v>
      </c>
      <c r="B86" s="157" t="s">
        <v>69</v>
      </c>
      <c r="C86" s="124" t="s">
        <v>24</v>
      </c>
      <c r="D86" s="123">
        <v>1</v>
      </c>
      <c r="E86" s="142"/>
      <c r="F86" s="137"/>
      <c r="G86" s="138"/>
      <c r="H86" s="139"/>
      <c r="I86" s="137"/>
      <c r="J86" s="138"/>
      <c r="K86" s="139"/>
      <c r="L86" s="137"/>
      <c r="M86" s="138"/>
      <c r="N86" s="139"/>
      <c r="O86" s="137"/>
      <c r="P86" s="138"/>
      <c r="Q86" s="139"/>
      <c r="R86" s="137"/>
      <c r="S86" s="138"/>
      <c r="T86" s="139"/>
      <c r="U86" s="137"/>
      <c r="V86" s="138"/>
      <c r="W86" s="139"/>
      <c r="X86" s="137"/>
      <c r="Y86" s="138"/>
      <c r="Z86" s="139"/>
      <c r="AA86" s="137"/>
      <c r="AB86" s="138"/>
      <c r="AC86" s="139"/>
      <c r="AD86" s="137"/>
      <c r="AE86" s="138"/>
      <c r="AF86" s="139"/>
      <c r="AG86" s="137"/>
      <c r="AH86" s="138"/>
      <c r="AI86" s="139"/>
      <c r="AJ86" s="137"/>
      <c r="AK86" s="138"/>
      <c r="AL86" s="139"/>
      <c r="AM86" s="137"/>
      <c r="AN86" s="138"/>
      <c r="AO86" s="139"/>
      <c r="AP86" s="137"/>
      <c r="AQ86" s="138"/>
      <c r="AR86" s="139"/>
      <c r="AS86" s="137"/>
      <c r="AT86" s="138"/>
      <c r="AU86" s="139"/>
      <c r="AV86" s="137"/>
      <c r="AW86" s="138"/>
      <c r="AX86" s="139"/>
      <c r="AY86" s="137"/>
      <c r="AZ86" s="138"/>
      <c r="BA86" s="139"/>
      <c r="BB86" s="137"/>
      <c r="BC86" s="138"/>
      <c r="BD86" s="139"/>
      <c r="BE86" s="137"/>
      <c r="BF86" s="138"/>
      <c r="BG86" s="139"/>
      <c r="BH86" s="137"/>
      <c r="BI86" s="138"/>
      <c r="BJ86" s="139"/>
      <c r="BK86" s="137"/>
      <c r="BL86" s="138"/>
      <c r="BM86" s="139"/>
      <c r="BN86" s="4"/>
      <c r="BO86" s="8">
        <f t="shared" si="50"/>
        <v>0.2</v>
      </c>
      <c r="BP86" s="268" t="str">
        <f t="shared" si="51"/>
        <v>nnnnnn</v>
      </c>
      <c r="BQ86" s="268"/>
      <c r="BR86" s="11" t="str">
        <f t="shared" si="52"/>
        <v xml:space="preserve">        l</v>
      </c>
      <c r="BS86" s="5"/>
      <c r="BT86" s="199"/>
      <c r="BU86" s="286"/>
      <c r="BV86" s="199"/>
    </row>
    <row r="87" spans="1:74" ht="14" customHeight="1" outlineLevel="1" x14ac:dyDescent="0.2">
      <c r="A87" s="140">
        <v>7.5</v>
      </c>
      <c r="B87" s="157"/>
      <c r="C87" s="124"/>
      <c r="D87" s="123"/>
      <c r="E87" s="142"/>
      <c r="F87" s="137"/>
      <c r="G87" s="138"/>
      <c r="H87" s="139"/>
      <c r="I87" s="137"/>
      <c r="J87" s="138"/>
      <c r="K87" s="139"/>
      <c r="L87" s="137"/>
      <c r="M87" s="138"/>
      <c r="N87" s="139"/>
      <c r="O87" s="137"/>
      <c r="P87" s="138"/>
      <c r="Q87" s="139"/>
      <c r="R87" s="137"/>
      <c r="S87" s="138"/>
      <c r="T87" s="139"/>
      <c r="U87" s="137"/>
      <c r="V87" s="138"/>
      <c r="W87" s="139"/>
      <c r="X87" s="137"/>
      <c r="Y87" s="138"/>
      <c r="Z87" s="139"/>
      <c r="AA87" s="137"/>
      <c r="AB87" s="138"/>
      <c r="AC87" s="139"/>
      <c r="AD87" s="137"/>
      <c r="AE87" s="138"/>
      <c r="AF87" s="139"/>
      <c r="AG87" s="137"/>
      <c r="AH87" s="138"/>
      <c r="AI87" s="139"/>
      <c r="AJ87" s="137"/>
      <c r="AK87" s="138"/>
      <c r="AL87" s="139"/>
      <c r="AM87" s="137"/>
      <c r="AN87" s="138"/>
      <c r="AO87" s="139"/>
      <c r="AP87" s="137"/>
      <c r="AQ87" s="138"/>
      <c r="AR87" s="139"/>
      <c r="AS87" s="137"/>
      <c r="AT87" s="138"/>
      <c r="AU87" s="139"/>
      <c r="AV87" s="137"/>
      <c r="AW87" s="138"/>
      <c r="AX87" s="139"/>
      <c r="AY87" s="137"/>
      <c r="AZ87" s="138"/>
      <c r="BA87" s="139"/>
      <c r="BB87" s="137"/>
      <c r="BC87" s="138"/>
      <c r="BD87" s="139"/>
      <c r="BE87" s="137"/>
      <c r="BF87" s="138"/>
      <c r="BG87" s="139"/>
      <c r="BH87" s="137"/>
      <c r="BI87" s="138"/>
      <c r="BJ87" s="139"/>
      <c r="BK87" s="137"/>
      <c r="BL87" s="138"/>
      <c r="BM87" s="139"/>
      <c r="BN87" s="4"/>
      <c r="BO87" s="8" t="str">
        <f t="shared" si="50"/>
        <v/>
      </c>
      <c r="BP87" s="268" t="str">
        <f t="shared" si="51"/>
        <v/>
      </c>
      <c r="BQ87" s="268"/>
      <c r="BR87" s="11" t="str">
        <f t="shared" si="52"/>
        <v/>
      </c>
      <c r="BS87" s="5"/>
      <c r="BT87" s="199"/>
      <c r="BU87" s="286"/>
      <c r="BV87" s="199"/>
    </row>
    <row r="88" spans="1:74" ht="14" customHeight="1" outlineLevel="1" x14ac:dyDescent="0.2">
      <c r="A88" s="140">
        <v>7.6</v>
      </c>
      <c r="B88" s="157"/>
      <c r="C88" s="124"/>
      <c r="D88" s="123"/>
      <c r="E88" s="142"/>
      <c r="F88" s="137"/>
      <c r="G88" s="138"/>
      <c r="H88" s="139"/>
      <c r="I88" s="137"/>
      <c r="J88" s="138"/>
      <c r="K88" s="139"/>
      <c r="L88" s="137"/>
      <c r="M88" s="138"/>
      <c r="N88" s="139"/>
      <c r="O88" s="137"/>
      <c r="P88" s="138"/>
      <c r="Q88" s="139"/>
      <c r="R88" s="137"/>
      <c r="S88" s="138"/>
      <c r="T88" s="139"/>
      <c r="U88" s="137"/>
      <c r="V88" s="138"/>
      <c r="W88" s="139"/>
      <c r="X88" s="137"/>
      <c r="Y88" s="138"/>
      <c r="Z88" s="139"/>
      <c r="AA88" s="137"/>
      <c r="AB88" s="138"/>
      <c r="AC88" s="139"/>
      <c r="AD88" s="137"/>
      <c r="AE88" s="138"/>
      <c r="AF88" s="139"/>
      <c r="AG88" s="137"/>
      <c r="AH88" s="138"/>
      <c r="AI88" s="139"/>
      <c r="AJ88" s="137"/>
      <c r="AK88" s="138"/>
      <c r="AL88" s="139"/>
      <c r="AM88" s="137"/>
      <c r="AN88" s="138"/>
      <c r="AO88" s="139"/>
      <c r="AP88" s="137"/>
      <c r="AQ88" s="138"/>
      <c r="AR88" s="139"/>
      <c r="AS88" s="137"/>
      <c r="AT88" s="138"/>
      <c r="AU88" s="139"/>
      <c r="AV88" s="137"/>
      <c r="AW88" s="138"/>
      <c r="AX88" s="139"/>
      <c r="AY88" s="137"/>
      <c r="AZ88" s="138"/>
      <c r="BA88" s="139"/>
      <c r="BB88" s="137"/>
      <c r="BC88" s="138"/>
      <c r="BD88" s="139"/>
      <c r="BE88" s="137"/>
      <c r="BF88" s="138"/>
      <c r="BG88" s="139"/>
      <c r="BH88" s="137"/>
      <c r="BI88" s="138"/>
      <c r="BJ88" s="139"/>
      <c r="BK88" s="137"/>
      <c r="BL88" s="138"/>
      <c r="BM88" s="139"/>
      <c r="BN88" s="4"/>
      <c r="BO88" s="8" t="str">
        <f t="shared" si="50"/>
        <v/>
      </c>
      <c r="BP88" s="268" t="str">
        <f t="shared" si="51"/>
        <v/>
      </c>
      <c r="BQ88" s="268"/>
      <c r="BR88" s="11" t="str">
        <f t="shared" si="52"/>
        <v/>
      </c>
      <c r="BS88" s="5"/>
      <c r="BT88" s="199"/>
      <c r="BU88" s="286"/>
      <c r="BV88" s="199"/>
    </row>
    <row r="89" spans="1:74" ht="14" customHeight="1" outlineLevel="1" x14ac:dyDescent="0.2">
      <c r="A89" s="140">
        <v>7.7</v>
      </c>
      <c r="B89" s="157"/>
      <c r="C89" s="124"/>
      <c r="D89" s="123"/>
      <c r="E89" s="142"/>
      <c r="F89" s="137"/>
      <c r="G89" s="138"/>
      <c r="H89" s="139"/>
      <c r="I89" s="137"/>
      <c r="J89" s="138"/>
      <c r="K89" s="139"/>
      <c r="L89" s="137"/>
      <c r="M89" s="138"/>
      <c r="N89" s="139"/>
      <c r="O89" s="137"/>
      <c r="P89" s="138"/>
      <c r="Q89" s="139"/>
      <c r="R89" s="137"/>
      <c r="S89" s="138"/>
      <c r="T89" s="139"/>
      <c r="U89" s="137"/>
      <c r="V89" s="138"/>
      <c r="W89" s="139"/>
      <c r="X89" s="137"/>
      <c r="Y89" s="138"/>
      <c r="Z89" s="139"/>
      <c r="AA89" s="137"/>
      <c r="AB89" s="138"/>
      <c r="AC89" s="139"/>
      <c r="AD89" s="137"/>
      <c r="AE89" s="138"/>
      <c r="AF89" s="139"/>
      <c r="AG89" s="137"/>
      <c r="AH89" s="138"/>
      <c r="AI89" s="139"/>
      <c r="AJ89" s="137"/>
      <c r="AK89" s="138"/>
      <c r="AL89" s="139"/>
      <c r="AM89" s="137"/>
      <c r="AN89" s="138"/>
      <c r="AO89" s="139"/>
      <c r="AP89" s="137"/>
      <c r="AQ89" s="138"/>
      <c r="AR89" s="139"/>
      <c r="AS89" s="137"/>
      <c r="AT89" s="138"/>
      <c r="AU89" s="139"/>
      <c r="AV89" s="137"/>
      <c r="AW89" s="138"/>
      <c r="AX89" s="139"/>
      <c r="AY89" s="137"/>
      <c r="AZ89" s="138"/>
      <c r="BA89" s="139"/>
      <c r="BB89" s="137"/>
      <c r="BC89" s="138"/>
      <c r="BD89" s="139"/>
      <c r="BE89" s="137"/>
      <c r="BF89" s="138"/>
      <c r="BG89" s="139"/>
      <c r="BH89" s="137"/>
      <c r="BI89" s="138"/>
      <c r="BJ89" s="139"/>
      <c r="BK89" s="137"/>
      <c r="BL89" s="138"/>
      <c r="BM89" s="139"/>
      <c r="BN89" s="4"/>
      <c r="BO89" s="8" t="str">
        <f t="shared" si="50"/>
        <v/>
      </c>
      <c r="BP89" s="268" t="str">
        <f t="shared" si="51"/>
        <v/>
      </c>
      <c r="BQ89" s="268"/>
      <c r="BR89" s="11" t="str">
        <f t="shared" si="52"/>
        <v/>
      </c>
      <c r="BS89" s="5"/>
      <c r="BT89" s="199"/>
      <c r="BU89" s="286"/>
      <c r="BV89" s="199"/>
    </row>
    <row r="90" spans="1:74" ht="14" customHeight="1" outlineLevel="1" x14ac:dyDescent="0.2">
      <c r="A90" s="140">
        <v>7.8</v>
      </c>
      <c r="B90" s="157"/>
      <c r="C90" s="124"/>
      <c r="D90" s="123"/>
      <c r="E90" s="142"/>
      <c r="F90" s="137"/>
      <c r="G90" s="138"/>
      <c r="H90" s="139"/>
      <c r="I90" s="137"/>
      <c r="J90" s="138"/>
      <c r="K90" s="139"/>
      <c r="L90" s="137"/>
      <c r="M90" s="138"/>
      <c r="N90" s="139"/>
      <c r="O90" s="137"/>
      <c r="P90" s="138"/>
      <c r="Q90" s="139"/>
      <c r="R90" s="137"/>
      <c r="S90" s="138"/>
      <c r="T90" s="139"/>
      <c r="U90" s="137"/>
      <c r="V90" s="138"/>
      <c r="W90" s="139"/>
      <c r="X90" s="137"/>
      <c r="Y90" s="138"/>
      <c r="Z90" s="139"/>
      <c r="AA90" s="137"/>
      <c r="AB90" s="138"/>
      <c r="AC90" s="139"/>
      <c r="AD90" s="137"/>
      <c r="AE90" s="138"/>
      <c r="AF90" s="139"/>
      <c r="AG90" s="137"/>
      <c r="AH90" s="138"/>
      <c r="AI90" s="139"/>
      <c r="AJ90" s="137"/>
      <c r="AK90" s="138"/>
      <c r="AL90" s="139"/>
      <c r="AM90" s="137"/>
      <c r="AN90" s="138"/>
      <c r="AO90" s="139"/>
      <c r="AP90" s="137"/>
      <c r="AQ90" s="138"/>
      <c r="AR90" s="139"/>
      <c r="AS90" s="137"/>
      <c r="AT90" s="138"/>
      <c r="AU90" s="139"/>
      <c r="AV90" s="137"/>
      <c r="AW90" s="138"/>
      <c r="AX90" s="139"/>
      <c r="AY90" s="137"/>
      <c r="AZ90" s="138"/>
      <c r="BA90" s="139"/>
      <c r="BB90" s="137"/>
      <c r="BC90" s="138"/>
      <c r="BD90" s="139"/>
      <c r="BE90" s="137"/>
      <c r="BF90" s="138"/>
      <c r="BG90" s="139"/>
      <c r="BH90" s="137"/>
      <c r="BI90" s="138"/>
      <c r="BJ90" s="139"/>
      <c r="BK90" s="137"/>
      <c r="BL90" s="138"/>
      <c r="BM90" s="139"/>
      <c r="BN90" s="4"/>
      <c r="BO90" s="8" t="str">
        <f t="shared" si="50"/>
        <v/>
      </c>
      <c r="BP90" s="268" t="str">
        <f t="shared" si="51"/>
        <v/>
      </c>
      <c r="BQ90" s="268"/>
      <c r="BR90" s="11" t="str">
        <f t="shared" si="52"/>
        <v/>
      </c>
      <c r="BS90" s="5"/>
      <c r="BT90" s="199"/>
      <c r="BU90" s="286"/>
      <c r="BV90" s="199"/>
    </row>
    <row r="91" spans="1:74" ht="14" customHeight="1" outlineLevel="1" x14ac:dyDescent="0.2">
      <c r="A91" s="140">
        <v>7.9</v>
      </c>
      <c r="B91" s="157"/>
      <c r="C91" s="124"/>
      <c r="D91" s="123"/>
      <c r="E91" s="142"/>
      <c r="F91" s="137"/>
      <c r="G91" s="138"/>
      <c r="H91" s="139"/>
      <c r="I91" s="137"/>
      <c r="J91" s="138"/>
      <c r="K91" s="139"/>
      <c r="L91" s="137"/>
      <c r="M91" s="138"/>
      <c r="N91" s="139"/>
      <c r="O91" s="137"/>
      <c r="P91" s="138"/>
      <c r="Q91" s="139"/>
      <c r="R91" s="137"/>
      <c r="S91" s="138"/>
      <c r="T91" s="139"/>
      <c r="U91" s="137"/>
      <c r="V91" s="138"/>
      <c r="W91" s="139"/>
      <c r="X91" s="137"/>
      <c r="Y91" s="138"/>
      <c r="Z91" s="139"/>
      <c r="AA91" s="137"/>
      <c r="AB91" s="138"/>
      <c r="AC91" s="139"/>
      <c r="AD91" s="137"/>
      <c r="AE91" s="138"/>
      <c r="AF91" s="139"/>
      <c r="AG91" s="137"/>
      <c r="AH91" s="138"/>
      <c r="AI91" s="139"/>
      <c r="AJ91" s="137"/>
      <c r="AK91" s="138"/>
      <c r="AL91" s="139"/>
      <c r="AM91" s="137"/>
      <c r="AN91" s="138"/>
      <c r="AO91" s="139"/>
      <c r="AP91" s="137"/>
      <c r="AQ91" s="138"/>
      <c r="AR91" s="139"/>
      <c r="AS91" s="137"/>
      <c r="AT91" s="138"/>
      <c r="AU91" s="139"/>
      <c r="AV91" s="137"/>
      <c r="AW91" s="138"/>
      <c r="AX91" s="139"/>
      <c r="AY91" s="137"/>
      <c r="AZ91" s="138"/>
      <c r="BA91" s="139"/>
      <c r="BB91" s="137"/>
      <c r="BC91" s="138"/>
      <c r="BD91" s="139"/>
      <c r="BE91" s="137"/>
      <c r="BF91" s="138"/>
      <c r="BG91" s="139"/>
      <c r="BH91" s="137"/>
      <c r="BI91" s="138"/>
      <c r="BJ91" s="139"/>
      <c r="BK91" s="137"/>
      <c r="BL91" s="138"/>
      <c r="BM91" s="139"/>
      <c r="BN91" s="4"/>
      <c r="BO91" s="8" t="str">
        <f t="shared" si="50"/>
        <v/>
      </c>
      <c r="BP91" s="268" t="str">
        <f t="shared" si="51"/>
        <v/>
      </c>
      <c r="BQ91" s="268"/>
      <c r="BR91" s="11" t="str">
        <f t="shared" si="52"/>
        <v/>
      </c>
      <c r="BS91" s="5"/>
      <c r="BT91" s="199"/>
      <c r="BU91" s="74"/>
      <c r="BV91" s="199"/>
    </row>
    <row r="92" spans="1:74" ht="14" customHeight="1" outlineLevel="1" x14ac:dyDescent="0.2">
      <c r="A92" s="143">
        <v>7.1</v>
      </c>
      <c r="B92" s="162"/>
      <c r="C92" s="124"/>
      <c r="D92" s="123"/>
      <c r="E92" s="142"/>
      <c r="F92" s="137"/>
      <c r="G92" s="138"/>
      <c r="H92" s="139"/>
      <c r="I92" s="137"/>
      <c r="J92" s="138"/>
      <c r="K92" s="139"/>
      <c r="L92" s="137"/>
      <c r="M92" s="138"/>
      <c r="N92" s="139"/>
      <c r="O92" s="137"/>
      <c r="P92" s="138"/>
      <c r="Q92" s="139"/>
      <c r="R92" s="137"/>
      <c r="S92" s="138"/>
      <c r="T92" s="139"/>
      <c r="U92" s="137"/>
      <c r="V92" s="138"/>
      <c r="W92" s="139"/>
      <c r="X92" s="137"/>
      <c r="Y92" s="138"/>
      <c r="Z92" s="139"/>
      <c r="AA92" s="137"/>
      <c r="AB92" s="138"/>
      <c r="AC92" s="139"/>
      <c r="AD92" s="137"/>
      <c r="AE92" s="138"/>
      <c r="AF92" s="139"/>
      <c r="AG92" s="137"/>
      <c r="AH92" s="138"/>
      <c r="AI92" s="139"/>
      <c r="AJ92" s="137"/>
      <c r="AK92" s="138"/>
      <c r="AL92" s="139"/>
      <c r="AM92" s="137"/>
      <c r="AN92" s="138"/>
      <c r="AO92" s="139"/>
      <c r="AP92" s="137"/>
      <c r="AQ92" s="138"/>
      <c r="AR92" s="139"/>
      <c r="AS92" s="137"/>
      <c r="AT92" s="138"/>
      <c r="AU92" s="139"/>
      <c r="AV92" s="137"/>
      <c r="AW92" s="138"/>
      <c r="AX92" s="139"/>
      <c r="AY92" s="137"/>
      <c r="AZ92" s="138"/>
      <c r="BA92" s="139"/>
      <c r="BB92" s="137"/>
      <c r="BC92" s="138"/>
      <c r="BD92" s="139"/>
      <c r="BE92" s="137"/>
      <c r="BF92" s="138"/>
      <c r="BG92" s="139"/>
      <c r="BH92" s="137"/>
      <c r="BI92" s="138"/>
      <c r="BJ92" s="139"/>
      <c r="BK92" s="137"/>
      <c r="BL92" s="138"/>
      <c r="BM92" s="139"/>
      <c r="BN92" s="4"/>
      <c r="BO92" s="8" t="str">
        <f t="shared" si="48"/>
        <v/>
      </c>
      <c r="BP92" s="268" t="str">
        <f t="shared" si="49"/>
        <v/>
      </c>
      <c r="BQ92" s="268"/>
      <c r="BR92" s="11" t="str">
        <f>IF(C92="","",IF(C92="High",(REPT(" ",8)&amp;"l"),IF(C92="Med",(REPT(" ",5)&amp;"l"),IF(C92="Low",(REPT(" ",0*2)&amp;"l"),""))))</f>
        <v/>
      </c>
      <c r="BS92" s="5"/>
      <c r="BT92" s="199"/>
      <c r="BU92" s="74"/>
      <c r="BV92" s="199"/>
    </row>
    <row r="93" spans="1:74" ht="15" x14ac:dyDescent="0.2">
      <c r="A93" s="144"/>
      <c r="B93" s="158"/>
      <c r="C93" s="128"/>
      <c r="D93" s="128"/>
      <c r="E93" s="142"/>
      <c r="F93" s="146"/>
      <c r="G93" s="147"/>
      <c r="H93" s="148"/>
      <c r="I93" s="146"/>
      <c r="J93" s="147"/>
      <c r="K93" s="148"/>
      <c r="L93" s="146"/>
      <c r="M93" s="147"/>
      <c r="N93" s="148"/>
      <c r="O93" s="146"/>
      <c r="P93" s="147"/>
      <c r="Q93" s="148"/>
      <c r="R93" s="146"/>
      <c r="S93" s="147"/>
      <c r="T93" s="148"/>
      <c r="U93" s="146"/>
      <c r="V93" s="147"/>
      <c r="W93" s="148"/>
      <c r="X93" s="146"/>
      <c r="Y93" s="147"/>
      <c r="Z93" s="148"/>
      <c r="AA93" s="146"/>
      <c r="AB93" s="147"/>
      <c r="AC93" s="148"/>
      <c r="AD93" s="146"/>
      <c r="AE93" s="147"/>
      <c r="AF93" s="148"/>
      <c r="AG93" s="146"/>
      <c r="AH93" s="147"/>
      <c r="AI93" s="148"/>
      <c r="AJ93" s="146"/>
      <c r="AK93" s="147"/>
      <c r="AL93" s="148"/>
      <c r="AM93" s="146"/>
      <c r="AN93" s="147"/>
      <c r="AO93" s="148"/>
      <c r="AP93" s="146"/>
      <c r="AQ93" s="147"/>
      <c r="AR93" s="148"/>
      <c r="AS93" s="146"/>
      <c r="AT93" s="147"/>
      <c r="AU93" s="148"/>
      <c r="AV93" s="146"/>
      <c r="AW93" s="147"/>
      <c r="AX93" s="148"/>
      <c r="AY93" s="146"/>
      <c r="AZ93" s="147"/>
      <c r="BA93" s="148"/>
      <c r="BB93" s="146"/>
      <c r="BC93" s="147"/>
      <c r="BD93" s="148"/>
      <c r="BE93" s="146"/>
      <c r="BF93" s="147"/>
      <c r="BG93" s="148"/>
      <c r="BH93" s="146"/>
      <c r="BI93" s="147"/>
      <c r="BJ93" s="148"/>
      <c r="BK93" s="146"/>
      <c r="BL93" s="147"/>
      <c r="BM93" s="148"/>
      <c r="BN93" s="4"/>
      <c r="BO93" s="74"/>
      <c r="BP93" s="74"/>
      <c r="BQ93" s="74"/>
      <c r="BR93" s="74"/>
      <c r="BS93" s="5"/>
      <c r="BT93" s="199"/>
      <c r="BU93" s="198" t="str">
        <f>B94</f>
        <v>TECHNICAL OFFICIALS SITUATION</v>
      </c>
      <c r="BV93" s="199"/>
    </row>
    <row r="94" spans="1:74" ht="15" x14ac:dyDescent="0.2">
      <c r="A94" s="149">
        <v>8</v>
      </c>
      <c r="B94" s="150" t="s">
        <v>70</v>
      </c>
      <c r="C94" s="119" t="s">
        <v>32</v>
      </c>
      <c r="D94" s="118">
        <f>IFERROR(AVERAGEIF(D95:D104,"&gt;0"),0)</f>
        <v>2</v>
      </c>
      <c r="E94" s="151"/>
      <c r="F94" s="137"/>
      <c r="G94" s="138"/>
      <c r="H94" s="139"/>
      <c r="I94" s="137"/>
      <c r="J94" s="138"/>
      <c r="K94" s="139"/>
      <c r="L94" s="137"/>
      <c r="M94" s="138"/>
      <c r="N94" s="139"/>
      <c r="O94" s="137"/>
      <c r="P94" s="138"/>
      <c r="Q94" s="139"/>
      <c r="R94" s="137"/>
      <c r="S94" s="138"/>
      <c r="T94" s="139"/>
      <c r="U94" s="137"/>
      <c r="V94" s="138"/>
      <c r="W94" s="139"/>
      <c r="X94" s="137"/>
      <c r="Y94" s="138"/>
      <c r="Z94" s="139"/>
      <c r="AA94" s="137"/>
      <c r="AB94" s="138"/>
      <c r="AC94" s="139"/>
      <c r="AD94" s="137"/>
      <c r="AE94" s="138"/>
      <c r="AF94" s="139"/>
      <c r="AG94" s="137"/>
      <c r="AH94" s="138"/>
      <c r="AI94" s="139"/>
      <c r="AJ94" s="137"/>
      <c r="AK94" s="138"/>
      <c r="AL94" s="139"/>
      <c r="AM94" s="137"/>
      <c r="AN94" s="138"/>
      <c r="AO94" s="139"/>
      <c r="AP94" s="137"/>
      <c r="AQ94" s="138"/>
      <c r="AR94" s="139"/>
      <c r="AS94" s="137"/>
      <c r="AT94" s="138"/>
      <c r="AU94" s="139"/>
      <c r="AV94" s="137"/>
      <c r="AW94" s="138"/>
      <c r="AX94" s="139"/>
      <c r="AY94" s="137"/>
      <c r="AZ94" s="138"/>
      <c r="BA94" s="139"/>
      <c r="BB94" s="137"/>
      <c r="BC94" s="138"/>
      <c r="BD94" s="139"/>
      <c r="BE94" s="137"/>
      <c r="BF94" s="138"/>
      <c r="BG94" s="139"/>
      <c r="BH94" s="137"/>
      <c r="BI94" s="138"/>
      <c r="BJ94" s="139"/>
      <c r="BK94" s="137"/>
      <c r="BL94" s="138"/>
      <c r="BM94" s="139"/>
      <c r="BN94" s="4"/>
      <c r="BO94" s="55">
        <f>IF(D94&lt;1,"",IF(D94&gt;0,D94/5))</f>
        <v>0.4</v>
      </c>
      <c r="BP94" s="274" t="str">
        <f t="shared" ref="BP94" si="53">IF(D94&lt;3,REPT("n",INT(D94*6)),IF(D94=3,REPT("n",INT(D94*6)),IF(D94&gt;3,REPT("n",INT(D94*6)))))</f>
        <v>nnnnnnnnnnnn</v>
      </c>
      <c r="BQ94" s="274"/>
      <c r="BR94" s="10" t="str">
        <f>IF(C94="","",IF(C94="High",(REPT(" ",8)&amp;"l"),IF(C94="Med",(REPT(" ",5)&amp;"l"),IF(C94="Low",(REPT(" ",0*2)&amp;"l"),""))))</f>
        <v xml:space="preserve">     l</v>
      </c>
      <c r="BS94" s="5"/>
      <c r="BT94" s="199"/>
      <c r="BU94" s="74"/>
      <c r="BV94" s="199"/>
    </row>
    <row r="95" spans="1:74" ht="14" customHeight="1" outlineLevel="1" x14ac:dyDescent="0.2">
      <c r="A95" s="140">
        <v>8.1</v>
      </c>
      <c r="B95" s="163" t="s">
        <v>71</v>
      </c>
      <c r="C95" s="124" t="s">
        <v>24</v>
      </c>
      <c r="D95" s="123">
        <v>1</v>
      </c>
      <c r="E95" s="142"/>
      <c r="F95" s="137"/>
      <c r="G95" s="138"/>
      <c r="H95" s="139"/>
      <c r="I95" s="137"/>
      <c r="J95" s="138"/>
      <c r="K95" s="139"/>
      <c r="L95" s="137"/>
      <c r="M95" s="138"/>
      <c r="N95" s="139"/>
      <c r="O95" s="137"/>
      <c r="P95" s="138"/>
      <c r="Q95" s="139"/>
      <c r="R95" s="137"/>
      <c r="S95" s="138"/>
      <c r="T95" s="139"/>
      <c r="U95" s="137"/>
      <c r="V95" s="138"/>
      <c r="W95" s="139"/>
      <c r="X95" s="137"/>
      <c r="Y95" s="138"/>
      <c r="Z95" s="139"/>
      <c r="AA95" s="137"/>
      <c r="AB95" s="138"/>
      <c r="AC95" s="139"/>
      <c r="AD95" s="137"/>
      <c r="AE95" s="138"/>
      <c r="AF95" s="139"/>
      <c r="AG95" s="137"/>
      <c r="AH95" s="138"/>
      <c r="AI95" s="139"/>
      <c r="AJ95" s="137"/>
      <c r="AK95" s="138"/>
      <c r="AL95" s="139"/>
      <c r="AM95" s="137"/>
      <c r="AN95" s="138"/>
      <c r="AO95" s="139"/>
      <c r="AP95" s="137"/>
      <c r="AQ95" s="138"/>
      <c r="AR95" s="139"/>
      <c r="AS95" s="137"/>
      <c r="AT95" s="138"/>
      <c r="AU95" s="139"/>
      <c r="AV95" s="137"/>
      <c r="AW95" s="138"/>
      <c r="AX95" s="139"/>
      <c r="AY95" s="137"/>
      <c r="AZ95" s="138"/>
      <c r="BA95" s="139"/>
      <c r="BB95" s="137"/>
      <c r="BC95" s="138"/>
      <c r="BD95" s="139"/>
      <c r="BE95" s="137"/>
      <c r="BF95" s="138"/>
      <c r="BG95" s="139"/>
      <c r="BH95" s="137"/>
      <c r="BI95" s="138"/>
      <c r="BJ95" s="139"/>
      <c r="BK95" s="137"/>
      <c r="BL95" s="138"/>
      <c r="BM95" s="139"/>
      <c r="BN95" s="4"/>
      <c r="BO95" s="8">
        <f t="shared" ref="BO95:BO104" si="54">IF(D95="","",IF(D95&gt;0,D95/5))</f>
        <v>0.2</v>
      </c>
      <c r="BP95" s="268" t="str">
        <f t="shared" ref="BP95:BP104" si="55">IF(D95&lt;3,REPT("n",INT(D95*6)),IF(D95=3,REPT("n",INT(D95*6)),IF(D95&gt;3,REPT("n",INT(D95*6)))))</f>
        <v>nnnnnn</v>
      </c>
      <c r="BQ95" s="268"/>
      <c r="BR95" s="11" t="str">
        <f>IF(C95="","",IF(C95="High",(REPT(" ",8)&amp;"l"),IF(C95="Med",(REPT(" ",5)&amp;"l"),IF(C95="Low",(REPT(" ",0*2)&amp;"l"),""))))</f>
        <v xml:space="preserve">        l</v>
      </c>
      <c r="BS95" s="5"/>
      <c r="BT95" s="199"/>
      <c r="BU95" s="211"/>
      <c r="BV95" s="199"/>
    </row>
    <row r="96" spans="1:74" ht="14" customHeight="1" outlineLevel="1" x14ac:dyDescent="0.2">
      <c r="A96" s="140">
        <v>8.1999999999999993</v>
      </c>
      <c r="B96" s="163" t="s">
        <v>72</v>
      </c>
      <c r="C96" s="124" t="s">
        <v>32</v>
      </c>
      <c r="D96" s="123">
        <v>3</v>
      </c>
      <c r="E96" s="142"/>
      <c r="F96" s="137"/>
      <c r="G96" s="138"/>
      <c r="H96" s="139"/>
      <c r="I96" s="137"/>
      <c r="J96" s="138"/>
      <c r="K96" s="139"/>
      <c r="L96" s="137"/>
      <c r="M96" s="138"/>
      <c r="N96" s="139"/>
      <c r="O96" s="137"/>
      <c r="P96" s="138"/>
      <c r="Q96" s="139"/>
      <c r="R96" s="137"/>
      <c r="S96" s="138"/>
      <c r="T96" s="139"/>
      <c r="U96" s="137"/>
      <c r="V96" s="138"/>
      <c r="W96" s="139"/>
      <c r="X96" s="137"/>
      <c r="Y96" s="138"/>
      <c r="Z96" s="139"/>
      <c r="AA96" s="137"/>
      <c r="AB96" s="138"/>
      <c r="AC96" s="139"/>
      <c r="AD96" s="137"/>
      <c r="AE96" s="138"/>
      <c r="AF96" s="139"/>
      <c r="AG96" s="137"/>
      <c r="AH96" s="138"/>
      <c r="AI96" s="139"/>
      <c r="AJ96" s="137"/>
      <c r="AK96" s="138"/>
      <c r="AL96" s="139"/>
      <c r="AM96" s="137"/>
      <c r="AN96" s="138"/>
      <c r="AO96" s="139"/>
      <c r="AP96" s="137"/>
      <c r="AQ96" s="138"/>
      <c r="AR96" s="139"/>
      <c r="AS96" s="137"/>
      <c r="AT96" s="138"/>
      <c r="AU96" s="139"/>
      <c r="AV96" s="137"/>
      <c r="AW96" s="138"/>
      <c r="AX96" s="139"/>
      <c r="AY96" s="137"/>
      <c r="AZ96" s="138"/>
      <c r="BA96" s="139"/>
      <c r="BB96" s="137"/>
      <c r="BC96" s="138"/>
      <c r="BD96" s="139"/>
      <c r="BE96" s="137"/>
      <c r="BF96" s="138"/>
      <c r="BG96" s="139"/>
      <c r="BH96" s="137"/>
      <c r="BI96" s="138"/>
      <c r="BJ96" s="139"/>
      <c r="BK96" s="137"/>
      <c r="BL96" s="138"/>
      <c r="BM96" s="139"/>
      <c r="BN96" s="4"/>
      <c r="BO96" s="8">
        <f t="shared" ref="BO96:BO102" si="56">IF(D96="","",IF(D96&gt;0,D96/5))</f>
        <v>0.6</v>
      </c>
      <c r="BP96" s="268" t="str">
        <f t="shared" ref="BP96:BP102" si="57">IF(D96&lt;3,REPT("n",INT(D96*6)),IF(D96=3,REPT("n",INT(D96*6)),IF(D96&gt;3,REPT("n",INT(D96*6)))))</f>
        <v>nnnnnnnnnnnnnnnnnn</v>
      </c>
      <c r="BQ96" s="268"/>
      <c r="BR96" s="11" t="str">
        <f t="shared" ref="BR96:BR102" si="58">IF(C96="","",IF(C96="High",(REPT(" ",8)&amp;"l"),IF(C96="Med",(REPT(" ",5)&amp;"l"),IF(C96="Low",(REPT(" ",0*2)&amp;"l"),""))))</f>
        <v xml:space="preserve">     l</v>
      </c>
      <c r="BS96" s="5"/>
      <c r="BT96" s="199"/>
      <c r="BU96" s="285">
        <f>BO94</f>
        <v>0.4</v>
      </c>
      <c r="BV96" s="199"/>
    </row>
    <row r="97" spans="1:74" ht="14" customHeight="1" outlineLevel="1" x14ac:dyDescent="0.2">
      <c r="A97" s="140">
        <v>8.3000000000000007</v>
      </c>
      <c r="B97" s="163" t="s">
        <v>73</v>
      </c>
      <c r="C97" s="124" t="s">
        <v>24</v>
      </c>
      <c r="D97" s="123">
        <v>2</v>
      </c>
      <c r="E97" s="142"/>
      <c r="F97" s="137"/>
      <c r="G97" s="138"/>
      <c r="H97" s="139"/>
      <c r="I97" s="137"/>
      <c r="J97" s="138"/>
      <c r="K97" s="139"/>
      <c r="L97" s="137"/>
      <c r="M97" s="138"/>
      <c r="N97" s="139"/>
      <c r="O97" s="137"/>
      <c r="P97" s="138"/>
      <c r="Q97" s="139"/>
      <c r="R97" s="137"/>
      <c r="S97" s="138"/>
      <c r="T97" s="139"/>
      <c r="U97" s="137"/>
      <c r="V97" s="138"/>
      <c r="W97" s="139"/>
      <c r="X97" s="137"/>
      <c r="Y97" s="138"/>
      <c r="Z97" s="139"/>
      <c r="AA97" s="137"/>
      <c r="AB97" s="138"/>
      <c r="AC97" s="139"/>
      <c r="AD97" s="137"/>
      <c r="AE97" s="138"/>
      <c r="AF97" s="139"/>
      <c r="AG97" s="137"/>
      <c r="AH97" s="138"/>
      <c r="AI97" s="139"/>
      <c r="AJ97" s="137"/>
      <c r="AK97" s="138"/>
      <c r="AL97" s="139"/>
      <c r="AM97" s="137"/>
      <c r="AN97" s="138"/>
      <c r="AO97" s="139"/>
      <c r="AP97" s="137"/>
      <c r="AQ97" s="138"/>
      <c r="AR97" s="139"/>
      <c r="AS97" s="137"/>
      <c r="AT97" s="138"/>
      <c r="AU97" s="139"/>
      <c r="AV97" s="137"/>
      <c r="AW97" s="138"/>
      <c r="AX97" s="139"/>
      <c r="AY97" s="137"/>
      <c r="AZ97" s="138"/>
      <c r="BA97" s="139"/>
      <c r="BB97" s="137"/>
      <c r="BC97" s="138"/>
      <c r="BD97" s="139"/>
      <c r="BE97" s="137"/>
      <c r="BF97" s="138"/>
      <c r="BG97" s="139"/>
      <c r="BH97" s="137"/>
      <c r="BI97" s="138"/>
      <c r="BJ97" s="139"/>
      <c r="BK97" s="137"/>
      <c r="BL97" s="138"/>
      <c r="BM97" s="139"/>
      <c r="BN97" s="4"/>
      <c r="BO97" s="8">
        <f t="shared" si="56"/>
        <v>0.4</v>
      </c>
      <c r="BP97" s="268" t="str">
        <f t="shared" si="57"/>
        <v>nnnnnnnnnnnn</v>
      </c>
      <c r="BQ97" s="268"/>
      <c r="BR97" s="11" t="str">
        <f t="shared" si="58"/>
        <v xml:space="preserve">        l</v>
      </c>
      <c r="BS97" s="5"/>
      <c r="BT97" s="199"/>
      <c r="BU97" s="286"/>
      <c r="BV97" s="199"/>
    </row>
    <row r="98" spans="1:74" ht="14" customHeight="1" outlineLevel="1" x14ac:dyDescent="0.2">
      <c r="A98" s="140">
        <v>8.4</v>
      </c>
      <c r="B98" s="163"/>
      <c r="C98" s="124"/>
      <c r="D98" s="123"/>
      <c r="E98" s="142"/>
      <c r="F98" s="137"/>
      <c r="G98" s="138"/>
      <c r="H98" s="139"/>
      <c r="I98" s="137"/>
      <c r="J98" s="138"/>
      <c r="K98" s="139"/>
      <c r="L98" s="137"/>
      <c r="M98" s="138"/>
      <c r="N98" s="139"/>
      <c r="O98" s="137"/>
      <c r="P98" s="138"/>
      <c r="Q98" s="139"/>
      <c r="R98" s="137"/>
      <c r="S98" s="138"/>
      <c r="T98" s="139"/>
      <c r="U98" s="137"/>
      <c r="V98" s="138"/>
      <c r="W98" s="139"/>
      <c r="X98" s="137"/>
      <c r="Y98" s="138"/>
      <c r="Z98" s="139"/>
      <c r="AA98" s="137"/>
      <c r="AB98" s="138"/>
      <c r="AC98" s="139"/>
      <c r="AD98" s="137"/>
      <c r="AE98" s="138"/>
      <c r="AF98" s="139"/>
      <c r="AG98" s="137"/>
      <c r="AH98" s="138"/>
      <c r="AI98" s="139"/>
      <c r="AJ98" s="137"/>
      <c r="AK98" s="138"/>
      <c r="AL98" s="139"/>
      <c r="AM98" s="137"/>
      <c r="AN98" s="138"/>
      <c r="AO98" s="139"/>
      <c r="AP98" s="137"/>
      <c r="AQ98" s="138"/>
      <c r="AR98" s="139"/>
      <c r="AS98" s="137"/>
      <c r="AT98" s="138"/>
      <c r="AU98" s="139"/>
      <c r="AV98" s="137"/>
      <c r="AW98" s="138"/>
      <c r="AX98" s="139"/>
      <c r="AY98" s="137"/>
      <c r="AZ98" s="138"/>
      <c r="BA98" s="139"/>
      <c r="BB98" s="137"/>
      <c r="BC98" s="138"/>
      <c r="BD98" s="139"/>
      <c r="BE98" s="137"/>
      <c r="BF98" s="138"/>
      <c r="BG98" s="139"/>
      <c r="BH98" s="137"/>
      <c r="BI98" s="138"/>
      <c r="BJ98" s="139"/>
      <c r="BK98" s="137"/>
      <c r="BL98" s="138"/>
      <c r="BM98" s="139"/>
      <c r="BN98" s="4"/>
      <c r="BO98" s="8" t="str">
        <f t="shared" si="56"/>
        <v/>
      </c>
      <c r="BP98" s="268" t="str">
        <f t="shared" si="57"/>
        <v/>
      </c>
      <c r="BQ98" s="268"/>
      <c r="BR98" s="11" t="str">
        <f t="shared" si="58"/>
        <v/>
      </c>
      <c r="BS98" s="5"/>
      <c r="BT98" s="199"/>
      <c r="BU98" s="286"/>
      <c r="BV98" s="199"/>
    </row>
    <row r="99" spans="1:74" ht="14" customHeight="1" outlineLevel="1" x14ac:dyDescent="0.2">
      <c r="A99" s="140">
        <v>8.5</v>
      </c>
      <c r="B99" s="163"/>
      <c r="C99" s="124"/>
      <c r="D99" s="123"/>
      <c r="E99" s="142"/>
      <c r="F99" s="137"/>
      <c r="G99" s="138"/>
      <c r="H99" s="139"/>
      <c r="I99" s="137"/>
      <c r="J99" s="138"/>
      <c r="K99" s="139"/>
      <c r="L99" s="137"/>
      <c r="M99" s="138"/>
      <c r="N99" s="139"/>
      <c r="O99" s="137"/>
      <c r="P99" s="138"/>
      <c r="Q99" s="139"/>
      <c r="R99" s="137"/>
      <c r="S99" s="138"/>
      <c r="T99" s="139"/>
      <c r="U99" s="137"/>
      <c r="V99" s="138"/>
      <c r="W99" s="139"/>
      <c r="X99" s="137"/>
      <c r="Y99" s="138"/>
      <c r="Z99" s="139"/>
      <c r="AA99" s="137"/>
      <c r="AB99" s="138"/>
      <c r="AC99" s="139"/>
      <c r="AD99" s="137"/>
      <c r="AE99" s="138"/>
      <c r="AF99" s="139"/>
      <c r="AG99" s="137"/>
      <c r="AH99" s="138"/>
      <c r="AI99" s="139"/>
      <c r="AJ99" s="137"/>
      <c r="AK99" s="138"/>
      <c r="AL99" s="139"/>
      <c r="AM99" s="137"/>
      <c r="AN99" s="138"/>
      <c r="AO99" s="139"/>
      <c r="AP99" s="137"/>
      <c r="AQ99" s="138"/>
      <c r="AR99" s="139"/>
      <c r="AS99" s="137"/>
      <c r="AT99" s="138"/>
      <c r="AU99" s="139"/>
      <c r="AV99" s="137"/>
      <c r="AW99" s="138"/>
      <c r="AX99" s="139"/>
      <c r="AY99" s="137"/>
      <c r="AZ99" s="138"/>
      <c r="BA99" s="139"/>
      <c r="BB99" s="137"/>
      <c r="BC99" s="138"/>
      <c r="BD99" s="139"/>
      <c r="BE99" s="137"/>
      <c r="BF99" s="138"/>
      <c r="BG99" s="139"/>
      <c r="BH99" s="137"/>
      <c r="BI99" s="138"/>
      <c r="BJ99" s="139"/>
      <c r="BK99" s="137"/>
      <c r="BL99" s="138"/>
      <c r="BM99" s="139"/>
      <c r="BN99" s="4"/>
      <c r="BO99" s="8" t="str">
        <f t="shared" si="56"/>
        <v/>
      </c>
      <c r="BP99" s="268" t="str">
        <f t="shared" si="57"/>
        <v/>
      </c>
      <c r="BQ99" s="268"/>
      <c r="BR99" s="11" t="str">
        <f t="shared" si="58"/>
        <v/>
      </c>
      <c r="BS99" s="5"/>
      <c r="BT99" s="199"/>
      <c r="BU99" s="286"/>
      <c r="BV99" s="199"/>
    </row>
    <row r="100" spans="1:74" ht="14" customHeight="1" outlineLevel="1" x14ac:dyDescent="0.2">
      <c r="A100" s="140">
        <v>8.6</v>
      </c>
      <c r="B100" s="163"/>
      <c r="C100" s="124"/>
      <c r="D100" s="123"/>
      <c r="E100" s="142"/>
      <c r="F100" s="137"/>
      <c r="G100" s="138"/>
      <c r="H100" s="139"/>
      <c r="I100" s="137"/>
      <c r="J100" s="138"/>
      <c r="K100" s="139"/>
      <c r="L100" s="137"/>
      <c r="M100" s="138"/>
      <c r="N100" s="139"/>
      <c r="O100" s="137"/>
      <c r="P100" s="138"/>
      <c r="Q100" s="139"/>
      <c r="R100" s="137"/>
      <c r="S100" s="138"/>
      <c r="T100" s="139"/>
      <c r="U100" s="137"/>
      <c r="V100" s="138"/>
      <c r="W100" s="139"/>
      <c r="X100" s="137"/>
      <c r="Y100" s="138"/>
      <c r="Z100" s="139"/>
      <c r="AA100" s="137"/>
      <c r="AB100" s="138"/>
      <c r="AC100" s="139"/>
      <c r="AD100" s="137"/>
      <c r="AE100" s="138"/>
      <c r="AF100" s="139"/>
      <c r="AG100" s="137"/>
      <c r="AH100" s="138"/>
      <c r="AI100" s="139"/>
      <c r="AJ100" s="137"/>
      <c r="AK100" s="138"/>
      <c r="AL100" s="139"/>
      <c r="AM100" s="137"/>
      <c r="AN100" s="138"/>
      <c r="AO100" s="139"/>
      <c r="AP100" s="137"/>
      <c r="AQ100" s="138"/>
      <c r="AR100" s="139"/>
      <c r="AS100" s="137"/>
      <c r="AT100" s="138"/>
      <c r="AU100" s="139"/>
      <c r="AV100" s="137"/>
      <c r="AW100" s="138"/>
      <c r="AX100" s="139"/>
      <c r="AY100" s="137"/>
      <c r="AZ100" s="138"/>
      <c r="BA100" s="139"/>
      <c r="BB100" s="137"/>
      <c r="BC100" s="138"/>
      <c r="BD100" s="139"/>
      <c r="BE100" s="137"/>
      <c r="BF100" s="138"/>
      <c r="BG100" s="139"/>
      <c r="BH100" s="137"/>
      <c r="BI100" s="138"/>
      <c r="BJ100" s="139"/>
      <c r="BK100" s="137"/>
      <c r="BL100" s="138"/>
      <c r="BM100" s="139"/>
      <c r="BN100" s="4"/>
      <c r="BO100" s="8" t="str">
        <f t="shared" si="56"/>
        <v/>
      </c>
      <c r="BP100" s="268" t="str">
        <f t="shared" si="57"/>
        <v/>
      </c>
      <c r="BQ100" s="268"/>
      <c r="BR100" s="11" t="str">
        <f t="shared" si="58"/>
        <v/>
      </c>
      <c r="BS100" s="5"/>
      <c r="BT100" s="199"/>
      <c r="BU100" s="286"/>
      <c r="BV100" s="199"/>
    </row>
    <row r="101" spans="1:74" ht="14" customHeight="1" outlineLevel="1" x14ac:dyDescent="0.2">
      <c r="A101" s="140">
        <v>8.6999999999999993</v>
      </c>
      <c r="B101" s="163"/>
      <c r="C101" s="124"/>
      <c r="D101" s="123"/>
      <c r="E101" s="142"/>
      <c r="F101" s="137"/>
      <c r="G101" s="138"/>
      <c r="H101" s="139"/>
      <c r="I101" s="137"/>
      <c r="J101" s="138"/>
      <c r="K101" s="139"/>
      <c r="L101" s="137"/>
      <c r="M101" s="138"/>
      <c r="N101" s="139"/>
      <c r="O101" s="137"/>
      <c r="P101" s="138"/>
      <c r="Q101" s="139"/>
      <c r="R101" s="137"/>
      <c r="S101" s="138"/>
      <c r="T101" s="139"/>
      <c r="U101" s="137"/>
      <c r="V101" s="138"/>
      <c r="W101" s="139"/>
      <c r="X101" s="137"/>
      <c r="Y101" s="138"/>
      <c r="Z101" s="139"/>
      <c r="AA101" s="137"/>
      <c r="AB101" s="138"/>
      <c r="AC101" s="139"/>
      <c r="AD101" s="137"/>
      <c r="AE101" s="138"/>
      <c r="AF101" s="139"/>
      <c r="AG101" s="137"/>
      <c r="AH101" s="138"/>
      <c r="AI101" s="139"/>
      <c r="AJ101" s="137"/>
      <c r="AK101" s="138"/>
      <c r="AL101" s="139"/>
      <c r="AM101" s="137"/>
      <c r="AN101" s="138"/>
      <c r="AO101" s="139"/>
      <c r="AP101" s="137"/>
      <c r="AQ101" s="138"/>
      <c r="AR101" s="139"/>
      <c r="AS101" s="137"/>
      <c r="AT101" s="138"/>
      <c r="AU101" s="139"/>
      <c r="AV101" s="137"/>
      <c r="AW101" s="138"/>
      <c r="AX101" s="139"/>
      <c r="AY101" s="137"/>
      <c r="AZ101" s="138"/>
      <c r="BA101" s="139"/>
      <c r="BB101" s="137"/>
      <c r="BC101" s="138"/>
      <c r="BD101" s="139"/>
      <c r="BE101" s="137"/>
      <c r="BF101" s="138"/>
      <c r="BG101" s="139"/>
      <c r="BH101" s="137"/>
      <c r="BI101" s="138"/>
      <c r="BJ101" s="139"/>
      <c r="BK101" s="137"/>
      <c r="BL101" s="138"/>
      <c r="BM101" s="139"/>
      <c r="BN101" s="4"/>
      <c r="BO101" s="8" t="str">
        <f t="shared" si="56"/>
        <v/>
      </c>
      <c r="BP101" s="268" t="str">
        <f t="shared" si="57"/>
        <v/>
      </c>
      <c r="BQ101" s="268"/>
      <c r="BR101" s="11" t="str">
        <f t="shared" si="58"/>
        <v/>
      </c>
      <c r="BS101" s="5"/>
      <c r="BT101" s="199"/>
      <c r="BU101" s="286"/>
      <c r="BV101" s="199"/>
    </row>
    <row r="102" spans="1:74" ht="14" customHeight="1" outlineLevel="1" x14ac:dyDescent="0.2">
      <c r="A102" s="140">
        <v>8.8000000000000007</v>
      </c>
      <c r="B102" s="163"/>
      <c r="C102" s="124"/>
      <c r="D102" s="123"/>
      <c r="E102" s="142"/>
      <c r="F102" s="137"/>
      <c r="G102" s="138"/>
      <c r="H102" s="139"/>
      <c r="I102" s="137"/>
      <c r="J102" s="138"/>
      <c r="K102" s="139"/>
      <c r="L102" s="137"/>
      <c r="M102" s="138"/>
      <c r="N102" s="139"/>
      <c r="O102" s="137"/>
      <c r="P102" s="138"/>
      <c r="Q102" s="139"/>
      <c r="R102" s="137"/>
      <c r="S102" s="138"/>
      <c r="T102" s="139"/>
      <c r="U102" s="137"/>
      <c r="V102" s="138"/>
      <c r="W102" s="139"/>
      <c r="X102" s="137"/>
      <c r="Y102" s="138"/>
      <c r="Z102" s="139"/>
      <c r="AA102" s="137"/>
      <c r="AB102" s="138"/>
      <c r="AC102" s="139"/>
      <c r="AD102" s="137"/>
      <c r="AE102" s="138"/>
      <c r="AF102" s="139"/>
      <c r="AG102" s="137"/>
      <c r="AH102" s="138"/>
      <c r="AI102" s="139"/>
      <c r="AJ102" s="137"/>
      <c r="AK102" s="138"/>
      <c r="AL102" s="139"/>
      <c r="AM102" s="137"/>
      <c r="AN102" s="138"/>
      <c r="AO102" s="139"/>
      <c r="AP102" s="137"/>
      <c r="AQ102" s="138"/>
      <c r="AR102" s="139"/>
      <c r="AS102" s="137"/>
      <c r="AT102" s="138"/>
      <c r="AU102" s="139"/>
      <c r="AV102" s="137"/>
      <c r="AW102" s="138"/>
      <c r="AX102" s="139"/>
      <c r="AY102" s="137"/>
      <c r="AZ102" s="138"/>
      <c r="BA102" s="139"/>
      <c r="BB102" s="137"/>
      <c r="BC102" s="138"/>
      <c r="BD102" s="139"/>
      <c r="BE102" s="137"/>
      <c r="BF102" s="138"/>
      <c r="BG102" s="139"/>
      <c r="BH102" s="137"/>
      <c r="BI102" s="138"/>
      <c r="BJ102" s="139"/>
      <c r="BK102" s="137"/>
      <c r="BL102" s="138"/>
      <c r="BM102" s="139"/>
      <c r="BN102" s="4"/>
      <c r="BO102" s="8" t="str">
        <f t="shared" si="56"/>
        <v/>
      </c>
      <c r="BP102" s="268" t="str">
        <f t="shared" si="57"/>
        <v/>
      </c>
      <c r="BQ102" s="268"/>
      <c r="BR102" s="11" t="str">
        <f t="shared" si="58"/>
        <v/>
      </c>
      <c r="BS102" s="5"/>
      <c r="BT102" s="199"/>
      <c r="BU102" s="286"/>
      <c r="BV102" s="199"/>
    </row>
    <row r="103" spans="1:74" outlineLevel="1" x14ac:dyDescent="0.2">
      <c r="A103" s="140">
        <v>8.9</v>
      </c>
      <c r="B103" s="163"/>
      <c r="C103" s="124"/>
      <c r="D103" s="123"/>
      <c r="E103" s="142"/>
      <c r="F103" s="137"/>
      <c r="G103" s="138"/>
      <c r="H103" s="139"/>
      <c r="I103" s="137"/>
      <c r="J103" s="138"/>
      <c r="K103" s="139"/>
      <c r="L103" s="137"/>
      <c r="M103" s="138"/>
      <c r="N103" s="139"/>
      <c r="O103" s="137"/>
      <c r="P103" s="138"/>
      <c r="Q103" s="139"/>
      <c r="R103" s="137"/>
      <c r="S103" s="138"/>
      <c r="T103" s="139"/>
      <c r="U103" s="137"/>
      <c r="V103" s="138"/>
      <c r="W103" s="139"/>
      <c r="X103" s="137"/>
      <c r="Y103" s="138"/>
      <c r="Z103" s="139"/>
      <c r="AA103" s="137"/>
      <c r="AB103" s="138"/>
      <c r="AC103" s="139"/>
      <c r="AD103" s="137"/>
      <c r="AE103" s="138"/>
      <c r="AF103" s="139"/>
      <c r="AG103" s="137"/>
      <c r="AH103" s="138"/>
      <c r="AI103" s="139"/>
      <c r="AJ103" s="137"/>
      <c r="AK103" s="138"/>
      <c r="AL103" s="139"/>
      <c r="AM103" s="137"/>
      <c r="AN103" s="138"/>
      <c r="AO103" s="139"/>
      <c r="AP103" s="137"/>
      <c r="AQ103" s="138"/>
      <c r="AR103" s="139"/>
      <c r="AS103" s="137"/>
      <c r="AT103" s="138"/>
      <c r="AU103" s="139"/>
      <c r="AV103" s="137"/>
      <c r="AW103" s="138"/>
      <c r="AX103" s="139"/>
      <c r="AY103" s="137"/>
      <c r="AZ103" s="138"/>
      <c r="BA103" s="139"/>
      <c r="BB103" s="137"/>
      <c r="BC103" s="138"/>
      <c r="BD103" s="139"/>
      <c r="BE103" s="137"/>
      <c r="BF103" s="138"/>
      <c r="BG103" s="139"/>
      <c r="BH103" s="137"/>
      <c r="BI103" s="138"/>
      <c r="BJ103" s="139"/>
      <c r="BK103" s="137"/>
      <c r="BL103" s="138"/>
      <c r="BM103" s="139"/>
      <c r="BN103" s="4"/>
      <c r="BO103" s="8" t="str">
        <f t="shared" si="54"/>
        <v/>
      </c>
      <c r="BP103" s="268" t="str">
        <f t="shared" si="55"/>
        <v/>
      </c>
      <c r="BQ103" s="268"/>
      <c r="BR103" s="11" t="str">
        <f>IF(C103="","",IF(C103="High",(REPT(" ",8)&amp;"l"),IF(C103="Med",(REPT(" ",5)&amp;"l"),IF(C103="Low",(REPT(" ",0*2)&amp;"l"),""))))</f>
        <v/>
      </c>
      <c r="BS103" s="5"/>
      <c r="BT103" s="199"/>
      <c r="BU103" s="74"/>
      <c r="BV103" s="199"/>
    </row>
    <row r="104" spans="1:74" outlineLevel="1" x14ac:dyDescent="0.2">
      <c r="A104" s="143">
        <v>8.1</v>
      </c>
      <c r="B104" s="163"/>
      <c r="C104" s="124"/>
      <c r="D104" s="123"/>
      <c r="E104" s="142"/>
      <c r="F104" s="137"/>
      <c r="G104" s="138"/>
      <c r="H104" s="139"/>
      <c r="I104" s="137"/>
      <c r="J104" s="138"/>
      <c r="K104" s="139"/>
      <c r="L104" s="137"/>
      <c r="M104" s="138"/>
      <c r="N104" s="139"/>
      <c r="O104" s="137"/>
      <c r="P104" s="138"/>
      <c r="Q104" s="139"/>
      <c r="R104" s="137"/>
      <c r="S104" s="138"/>
      <c r="T104" s="139"/>
      <c r="U104" s="137"/>
      <c r="V104" s="138"/>
      <c r="W104" s="139"/>
      <c r="X104" s="137"/>
      <c r="Y104" s="138"/>
      <c r="Z104" s="139"/>
      <c r="AA104" s="137"/>
      <c r="AB104" s="138"/>
      <c r="AC104" s="139"/>
      <c r="AD104" s="137"/>
      <c r="AE104" s="138"/>
      <c r="AF104" s="139"/>
      <c r="AG104" s="137"/>
      <c r="AH104" s="138"/>
      <c r="AI104" s="139"/>
      <c r="AJ104" s="137"/>
      <c r="AK104" s="138"/>
      <c r="AL104" s="139"/>
      <c r="AM104" s="137"/>
      <c r="AN104" s="138"/>
      <c r="AO104" s="139"/>
      <c r="AP104" s="137"/>
      <c r="AQ104" s="138"/>
      <c r="AR104" s="139"/>
      <c r="AS104" s="137"/>
      <c r="AT104" s="138"/>
      <c r="AU104" s="139"/>
      <c r="AV104" s="137"/>
      <c r="AW104" s="138"/>
      <c r="AX104" s="139"/>
      <c r="AY104" s="137"/>
      <c r="AZ104" s="138"/>
      <c r="BA104" s="139"/>
      <c r="BB104" s="137"/>
      <c r="BC104" s="138"/>
      <c r="BD104" s="139"/>
      <c r="BE104" s="137"/>
      <c r="BF104" s="138"/>
      <c r="BG104" s="139"/>
      <c r="BH104" s="137"/>
      <c r="BI104" s="138"/>
      <c r="BJ104" s="139"/>
      <c r="BK104" s="137"/>
      <c r="BL104" s="138"/>
      <c r="BM104" s="139"/>
      <c r="BN104" s="4"/>
      <c r="BO104" s="8" t="str">
        <f t="shared" si="54"/>
        <v/>
      </c>
      <c r="BP104" s="268" t="str">
        <f t="shared" si="55"/>
        <v/>
      </c>
      <c r="BQ104" s="268"/>
      <c r="BR104" s="11" t="str">
        <f>IF(C104="","",IF(C104="High",(REPT(" ",8)&amp;"l"),IF(C104="Med",(REPT(" ",5)&amp;"l"),IF(C104="Low",(REPT(" ",0*2)&amp;"l"),""))))</f>
        <v/>
      </c>
      <c r="BS104" s="5"/>
      <c r="BT104" s="199"/>
      <c r="BU104" s="74"/>
      <c r="BV104" s="199"/>
    </row>
    <row r="105" spans="1:74" ht="15" x14ac:dyDescent="0.2">
      <c r="A105" s="144"/>
      <c r="B105" s="158"/>
      <c r="C105" s="128"/>
      <c r="D105" s="128"/>
      <c r="E105" s="142"/>
      <c r="F105" s="146"/>
      <c r="G105" s="147"/>
      <c r="H105" s="148"/>
      <c r="I105" s="146"/>
      <c r="J105" s="147"/>
      <c r="K105" s="148"/>
      <c r="L105" s="146"/>
      <c r="M105" s="147"/>
      <c r="N105" s="148"/>
      <c r="O105" s="146"/>
      <c r="P105" s="147"/>
      <c r="Q105" s="148"/>
      <c r="R105" s="146"/>
      <c r="S105" s="147"/>
      <c r="T105" s="148"/>
      <c r="U105" s="146"/>
      <c r="V105" s="147"/>
      <c r="W105" s="148"/>
      <c r="X105" s="146"/>
      <c r="Y105" s="147"/>
      <c r="Z105" s="148"/>
      <c r="AA105" s="146"/>
      <c r="AB105" s="147"/>
      <c r="AC105" s="148"/>
      <c r="AD105" s="146"/>
      <c r="AE105" s="147"/>
      <c r="AF105" s="148"/>
      <c r="AG105" s="146"/>
      <c r="AH105" s="147"/>
      <c r="AI105" s="148"/>
      <c r="AJ105" s="146"/>
      <c r="AK105" s="147"/>
      <c r="AL105" s="148"/>
      <c r="AM105" s="146"/>
      <c r="AN105" s="147"/>
      <c r="AO105" s="148"/>
      <c r="AP105" s="146"/>
      <c r="AQ105" s="147"/>
      <c r="AR105" s="148"/>
      <c r="AS105" s="146"/>
      <c r="AT105" s="147"/>
      <c r="AU105" s="148"/>
      <c r="AV105" s="146"/>
      <c r="AW105" s="147"/>
      <c r="AX105" s="148"/>
      <c r="AY105" s="146"/>
      <c r="AZ105" s="147"/>
      <c r="BA105" s="148"/>
      <c r="BB105" s="146"/>
      <c r="BC105" s="147"/>
      <c r="BD105" s="148"/>
      <c r="BE105" s="146"/>
      <c r="BF105" s="147"/>
      <c r="BG105" s="148"/>
      <c r="BH105" s="146"/>
      <c r="BI105" s="147"/>
      <c r="BJ105" s="148"/>
      <c r="BK105" s="146"/>
      <c r="BL105" s="147"/>
      <c r="BM105" s="148"/>
      <c r="BN105" s="4"/>
      <c r="BO105" s="74"/>
      <c r="BP105" s="74"/>
      <c r="BQ105" s="74"/>
      <c r="BR105" s="74"/>
      <c r="BS105" s="5"/>
      <c r="BT105" s="199"/>
      <c r="BU105" s="198" t="str">
        <f>B106</f>
        <v>CONTINUOUS PROFESSIONAL DEVELOPMENT</v>
      </c>
      <c r="BV105" s="199"/>
    </row>
    <row r="106" spans="1:74" ht="15" x14ac:dyDescent="0.2">
      <c r="A106" s="149">
        <v>9</v>
      </c>
      <c r="B106" s="164" t="s">
        <v>74</v>
      </c>
      <c r="C106" s="119" t="s">
        <v>24</v>
      </c>
      <c r="D106" s="118">
        <f>IFERROR(AVERAGEIF(D107:D121,"&gt;0"),0)</f>
        <v>2.7857142857142856</v>
      </c>
      <c r="E106" s="136"/>
      <c r="F106" s="137"/>
      <c r="G106" s="138"/>
      <c r="H106" s="139"/>
      <c r="I106" s="137"/>
      <c r="J106" s="138"/>
      <c r="K106" s="139"/>
      <c r="L106" s="137"/>
      <c r="M106" s="138"/>
      <c r="N106" s="139"/>
      <c r="O106" s="137"/>
      <c r="P106" s="138"/>
      <c r="Q106" s="139"/>
      <c r="R106" s="137"/>
      <c r="S106" s="138"/>
      <c r="T106" s="139"/>
      <c r="U106" s="137"/>
      <c r="V106" s="138"/>
      <c r="W106" s="139"/>
      <c r="X106" s="137"/>
      <c r="Y106" s="138"/>
      <c r="Z106" s="139"/>
      <c r="AA106" s="137"/>
      <c r="AB106" s="138"/>
      <c r="AC106" s="139"/>
      <c r="AD106" s="137"/>
      <c r="AE106" s="138"/>
      <c r="AF106" s="139"/>
      <c r="AG106" s="137"/>
      <c r="AH106" s="138"/>
      <c r="AI106" s="139"/>
      <c r="AJ106" s="137"/>
      <c r="AK106" s="138"/>
      <c r="AL106" s="139"/>
      <c r="AM106" s="137"/>
      <c r="AN106" s="138"/>
      <c r="AO106" s="139"/>
      <c r="AP106" s="137"/>
      <c r="AQ106" s="138"/>
      <c r="AR106" s="139"/>
      <c r="AS106" s="137"/>
      <c r="AT106" s="138"/>
      <c r="AU106" s="139"/>
      <c r="AV106" s="137"/>
      <c r="AW106" s="138"/>
      <c r="AX106" s="139"/>
      <c r="AY106" s="137"/>
      <c r="AZ106" s="138"/>
      <c r="BA106" s="139"/>
      <c r="BB106" s="137"/>
      <c r="BC106" s="138"/>
      <c r="BD106" s="139"/>
      <c r="BE106" s="137"/>
      <c r="BF106" s="138"/>
      <c r="BG106" s="139"/>
      <c r="BH106" s="137"/>
      <c r="BI106" s="138"/>
      <c r="BJ106" s="139"/>
      <c r="BK106" s="137"/>
      <c r="BL106" s="138"/>
      <c r="BM106" s="139"/>
      <c r="BN106" s="4"/>
      <c r="BO106" s="55">
        <f>IF(D106&lt;1,"",IF(D106&gt;0,D106/5))</f>
        <v>0.55714285714285716</v>
      </c>
      <c r="BP106" s="274" t="str">
        <f t="shared" ref="BP106" si="59">IF(D106&lt;3,REPT("n",INT(D106*6)),IF(D106=3,REPT("n",INT(D106*6)),IF(D106&gt;3,REPT("n",INT(D106*6)))))</f>
        <v>nnnnnnnnnnnnnnnn</v>
      </c>
      <c r="BQ106" s="274"/>
      <c r="BR106" s="10" t="str">
        <f t="shared" ref="BR106:BR121" si="60">IF(C106="","",IF(C106="High",(REPT(" ",8)&amp;"l"),IF(C106="Med",(REPT(" ",5)&amp;"l"),IF(C106="Low",(REPT(" ",0*2)&amp;"l"),""))))</f>
        <v xml:space="preserve">        l</v>
      </c>
      <c r="BS106" s="5"/>
      <c r="BT106" s="199"/>
      <c r="BU106" s="74"/>
      <c r="BV106" s="199"/>
    </row>
    <row r="107" spans="1:74" outlineLevel="1" x14ac:dyDescent="0.2">
      <c r="A107" s="140">
        <v>9.1</v>
      </c>
      <c r="B107" s="157" t="s">
        <v>168</v>
      </c>
      <c r="C107" s="124" t="s">
        <v>24</v>
      </c>
      <c r="D107" s="123">
        <v>2</v>
      </c>
      <c r="E107" s="142"/>
      <c r="F107" s="137"/>
      <c r="G107" s="138"/>
      <c r="H107" s="139"/>
      <c r="I107" s="137"/>
      <c r="J107" s="138"/>
      <c r="K107" s="139"/>
      <c r="L107" s="137"/>
      <c r="M107" s="138"/>
      <c r="N107" s="139"/>
      <c r="O107" s="137"/>
      <c r="P107" s="138"/>
      <c r="Q107" s="139"/>
      <c r="R107" s="137"/>
      <c r="S107" s="138"/>
      <c r="T107" s="139"/>
      <c r="U107" s="137"/>
      <c r="V107" s="138"/>
      <c r="W107" s="139"/>
      <c r="X107" s="137"/>
      <c r="Y107" s="138"/>
      <c r="Z107" s="139"/>
      <c r="AA107" s="137"/>
      <c r="AB107" s="138"/>
      <c r="AC107" s="139"/>
      <c r="AD107" s="137"/>
      <c r="AE107" s="138"/>
      <c r="AF107" s="139"/>
      <c r="AG107" s="137"/>
      <c r="AH107" s="138"/>
      <c r="AI107" s="139"/>
      <c r="AJ107" s="137"/>
      <c r="AK107" s="138"/>
      <c r="AL107" s="139"/>
      <c r="AM107" s="137"/>
      <c r="AN107" s="138"/>
      <c r="AO107" s="139"/>
      <c r="AP107" s="137"/>
      <c r="AQ107" s="138"/>
      <c r="AR107" s="139"/>
      <c r="AS107" s="137"/>
      <c r="AT107" s="138"/>
      <c r="AU107" s="139"/>
      <c r="AV107" s="137"/>
      <c r="AW107" s="138"/>
      <c r="AX107" s="139"/>
      <c r="AY107" s="137"/>
      <c r="AZ107" s="138"/>
      <c r="BA107" s="139"/>
      <c r="BB107" s="137"/>
      <c r="BC107" s="138"/>
      <c r="BD107" s="139"/>
      <c r="BE107" s="137"/>
      <c r="BF107" s="138"/>
      <c r="BG107" s="139"/>
      <c r="BH107" s="137"/>
      <c r="BI107" s="138"/>
      <c r="BJ107" s="139"/>
      <c r="BK107" s="137"/>
      <c r="BL107" s="138"/>
      <c r="BM107" s="139"/>
      <c r="BN107" s="4"/>
      <c r="BO107" s="8">
        <f t="shared" ref="BO107:BO109" si="61">IF(D107="","",IF(D107&gt;0,D107/5))</f>
        <v>0.4</v>
      </c>
      <c r="BP107" s="268" t="str">
        <f t="shared" ref="BP107:BP109" si="62">IF(D107&lt;3,REPT("n",INT(D107*6)),IF(D107=3,REPT("n",INT(D107*6)),IF(D107&gt;3,REPT("n",INT(D107*6)))))</f>
        <v>nnnnnnnnnnnn</v>
      </c>
      <c r="BQ107" s="268"/>
      <c r="BR107" s="11" t="str">
        <f t="shared" si="60"/>
        <v xml:space="preserve">        l</v>
      </c>
      <c r="BS107" s="5"/>
      <c r="BT107" s="199"/>
      <c r="BU107" s="74"/>
      <c r="BV107" s="199"/>
    </row>
    <row r="108" spans="1:74" outlineLevel="1" x14ac:dyDescent="0.2">
      <c r="A108" s="140">
        <v>9.1999999999999993</v>
      </c>
      <c r="B108" s="157" t="s">
        <v>271</v>
      </c>
      <c r="C108" s="124" t="s">
        <v>24</v>
      </c>
      <c r="D108" s="123">
        <v>4</v>
      </c>
      <c r="E108" s="142"/>
      <c r="F108" s="137"/>
      <c r="G108" s="138"/>
      <c r="H108" s="139"/>
      <c r="I108" s="137"/>
      <c r="J108" s="138"/>
      <c r="K108" s="139"/>
      <c r="L108" s="137"/>
      <c r="M108" s="138"/>
      <c r="N108" s="139"/>
      <c r="O108" s="137"/>
      <c r="P108" s="138"/>
      <c r="Q108" s="139"/>
      <c r="R108" s="137"/>
      <c r="S108" s="138"/>
      <c r="T108" s="139"/>
      <c r="U108" s="137"/>
      <c r="V108" s="138"/>
      <c r="W108" s="139"/>
      <c r="X108" s="137"/>
      <c r="Y108" s="138"/>
      <c r="Z108" s="139"/>
      <c r="AA108" s="137"/>
      <c r="AB108" s="138"/>
      <c r="AC108" s="139"/>
      <c r="AD108" s="137"/>
      <c r="AE108" s="138"/>
      <c r="AF108" s="139"/>
      <c r="AG108" s="137"/>
      <c r="AH108" s="138"/>
      <c r="AI108" s="139"/>
      <c r="AJ108" s="137"/>
      <c r="AK108" s="138"/>
      <c r="AL108" s="139"/>
      <c r="AM108" s="137"/>
      <c r="AN108" s="138"/>
      <c r="AO108" s="139"/>
      <c r="AP108" s="137"/>
      <c r="AQ108" s="138"/>
      <c r="AR108" s="139"/>
      <c r="AS108" s="137"/>
      <c r="AT108" s="138"/>
      <c r="AU108" s="139"/>
      <c r="AV108" s="137"/>
      <c r="AW108" s="138"/>
      <c r="AX108" s="139"/>
      <c r="AY108" s="137"/>
      <c r="AZ108" s="138"/>
      <c r="BA108" s="139"/>
      <c r="BB108" s="137"/>
      <c r="BC108" s="138"/>
      <c r="BD108" s="139"/>
      <c r="BE108" s="137"/>
      <c r="BF108" s="138"/>
      <c r="BG108" s="139"/>
      <c r="BH108" s="137"/>
      <c r="BI108" s="138"/>
      <c r="BJ108" s="139"/>
      <c r="BK108" s="137"/>
      <c r="BL108" s="138"/>
      <c r="BM108" s="139"/>
      <c r="BN108" s="4"/>
      <c r="BO108" s="8">
        <f t="shared" si="61"/>
        <v>0.8</v>
      </c>
      <c r="BP108" s="268" t="str">
        <f t="shared" si="62"/>
        <v>nnnnnnnnnnnnnnnnnnnnnnnn</v>
      </c>
      <c r="BQ108" s="268"/>
      <c r="BR108" s="11" t="str">
        <f t="shared" si="60"/>
        <v xml:space="preserve">        l</v>
      </c>
      <c r="BS108" s="5"/>
      <c r="BT108" s="199"/>
      <c r="BU108" s="74"/>
      <c r="BV108" s="199"/>
    </row>
    <row r="109" spans="1:74" ht="14" customHeight="1" outlineLevel="1" x14ac:dyDescent="0.2">
      <c r="A109" s="140">
        <v>9.3000000000000007</v>
      </c>
      <c r="B109" s="157" t="s">
        <v>200</v>
      </c>
      <c r="C109" s="124" t="s">
        <v>32</v>
      </c>
      <c r="D109" s="123">
        <v>5</v>
      </c>
      <c r="E109" s="142"/>
      <c r="F109" s="137"/>
      <c r="G109" s="138"/>
      <c r="H109" s="139"/>
      <c r="I109" s="137"/>
      <c r="J109" s="138"/>
      <c r="K109" s="139"/>
      <c r="L109" s="137"/>
      <c r="M109" s="138"/>
      <c r="N109" s="139"/>
      <c r="O109" s="137"/>
      <c r="P109" s="138"/>
      <c r="Q109" s="139"/>
      <c r="R109" s="137"/>
      <c r="S109" s="138"/>
      <c r="T109" s="139"/>
      <c r="U109" s="137"/>
      <c r="V109" s="138"/>
      <c r="W109" s="139"/>
      <c r="X109" s="137"/>
      <c r="Y109" s="138"/>
      <c r="Z109" s="139"/>
      <c r="AA109" s="137"/>
      <c r="AB109" s="138"/>
      <c r="AC109" s="139"/>
      <c r="AD109" s="137"/>
      <c r="AE109" s="138"/>
      <c r="AF109" s="139"/>
      <c r="AG109" s="137"/>
      <c r="AH109" s="138"/>
      <c r="AI109" s="139"/>
      <c r="AJ109" s="137"/>
      <c r="AK109" s="138"/>
      <c r="AL109" s="139"/>
      <c r="AM109" s="137"/>
      <c r="AN109" s="138"/>
      <c r="AO109" s="139"/>
      <c r="AP109" s="137"/>
      <c r="AQ109" s="138"/>
      <c r="AR109" s="139"/>
      <c r="AS109" s="137"/>
      <c r="AT109" s="138"/>
      <c r="AU109" s="139"/>
      <c r="AV109" s="137"/>
      <c r="AW109" s="138"/>
      <c r="AX109" s="139"/>
      <c r="AY109" s="137"/>
      <c r="AZ109" s="138"/>
      <c r="BA109" s="139"/>
      <c r="BB109" s="137"/>
      <c r="BC109" s="138"/>
      <c r="BD109" s="139"/>
      <c r="BE109" s="137"/>
      <c r="BF109" s="138"/>
      <c r="BG109" s="139"/>
      <c r="BH109" s="137"/>
      <c r="BI109" s="138"/>
      <c r="BJ109" s="139"/>
      <c r="BK109" s="137"/>
      <c r="BL109" s="138"/>
      <c r="BM109" s="139"/>
      <c r="BN109" s="4"/>
      <c r="BO109" s="8">
        <f t="shared" si="61"/>
        <v>1</v>
      </c>
      <c r="BP109" s="268" t="str">
        <f t="shared" si="62"/>
        <v>nnnnnnnnnnnnnnnnnnnnnnnnnnnnnn</v>
      </c>
      <c r="BQ109" s="268"/>
      <c r="BR109" s="11" t="str">
        <f t="shared" si="60"/>
        <v xml:space="preserve">     l</v>
      </c>
      <c r="BS109" s="5"/>
      <c r="BT109" s="199"/>
      <c r="BU109" s="285">
        <f>BO107</f>
        <v>0.4</v>
      </c>
      <c r="BV109" s="199"/>
    </row>
    <row r="110" spans="1:74" ht="14" customHeight="1" outlineLevel="1" x14ac:dyDescent="0.2">
      <c r="A110" s="140">
        <v>9.4</v>
      </c>
      <c r="B110" s="157" t="s">
        <v>272</v>
      </c>
      <c r="C110" s="124" t="s">
        <v>24</v>
      </c>
      <c r="D110" s="123">
        <v>1</v>
      </c>
      <c r="E110" s="142"/>
      <c r="F110" s="137"/>
      <c r="G110" s="138"/>
      <c r="H110" s="139"/>
      <c r="I110" s="137"/>
      <c r="J110" s="138"/>
      <c r="K110" s="139"/>
      <c r="L110" s="137"/>
      <c r="M110" s="138"/>
      <c r="N110" s="139"/>
      <c r="O110" s="137"/>
      <c r="P110" s="138"/>
      <c r="Q110" s="139"/>
      <c r="R110" s="137"/>
      <c r="S110" s="138"/>
      <c r="T110" s="139"/>
      <c r="U110" s="137"/>
      <c r="V110" s="138"/>
      <c r="W110" s="139"/>
      <c r="X110" s="137"/>
      <c r="Y110" s="138"/>
      <c r="Z110" s="139"/>
      <c r="AA110" s="137"/>
      <c r="AB110" s="138"/>
      <c r="AC110" s="139"/>
      <c r="AD110" s="137"/>
      <c r="AE110" s="138"/>
      <c r="AF110" s="139"/>
      <c r="AG110" s="137"/>
      <c r="AH110" s="138"/>
      <c r="AI110" s="139"/>
      <c r="AJ110" s="137"/>
      <c r="AK110" s="138"/>
      <c r="AL110" s="139"/>
      <c r="AM110" s="137"/>
      <c r="AN110" s="138"/>
      <c r="AO110" s="139"/>
      <c r="AP110" s="137"/>
      <c r="AQ110" s="138"/>
      <c r="AR110" s="139"/>
      <c r="AS110" s="137"/>
      <c r="AT110" s="138"/>
      <c r="AU110" s="139"/>
      <c r="AV110" s="137"/>
      <c r="AW110" s="138"/>
      <c r="AX110" s="139"/>
      <c r="AY110" s="137"/>
      <c r="AZ110" s="138"/>
      <c r="BA110" s="139"/>
      <c r="BB110" s="137"/>
      <c r="BC110" s="138"/>
      <c r="BD110" s="139"/>
      <c r="BE110" s="137"/>
      <c r="BF110" s="138"/>
      <c r="BG110" s="139"/>
      <c r="BH110" s="137"/>
      <c r="BI110" s="138"/>
      <c r="BJ110" s="139"/>
      <c r="BK110" s="137"/>
      <c r="BL110" s="138"/>
      <c r="BM110" s="139"/>
      <c r="BN110" s="4"/>
      <c r="BO110" s="8">
        <f t="shared" ref="BO110:BO121" si="63">IF(D110="","",IF(D110&gt;0,D110/5))</f>
        <v>0.2</v>
      </c>
      <c r="BP110" s="268" t="str">
        <f t="shared" ref="BP110:BP121" si="64">IF(D110&lt;3,REPT("n",INT(D110*6)),IF(D110=3,REPT("n",INT(D110*6)),IF(D110&gt;3,REPT("n",INT(D110*6)))))</f>
        <v>nnnnnn</v>
      </c>
      <c r="BQ110" s="268"/>
      <c r="BR110" s="11" t="str">
        <f t="shared" si="60"/>
        <v xml:space="preserve">        l</v>
      </c>
      <c r="BS110" s="5"/>
      <c r="BT110" s="199"/>
      <c r="BU110" s="285"/>
      <c r="BV110" s="199"/>
    </row>
    <row r="111" spans="1:74" ht="14" customHeight="1" outlineLevel="1" x14ac:dyDescent="0.2">
      <c r="A111" s="140">
        <v>9.5</v>
      </c>
      <c r="B111" s="157" t="s">
        <v>76</v>
      </c>
      <c r="C111" s="124" t="s">
        <v>77</v>
      </c>
      <c r="D111" s="123">
        <v>3</v>
      </c>
      <c r="E111" s="142"/>
      <c r="F111" s="137"/>
      <c r="G111" s="138"/>
      <c r="H111" s="139"/>
      <c r="I111" s="137"/>
      <c r="J111" s="138"/>
      <c r="K111" s="139"/>
      <c r="L111" s="137"/>
      <c r="M111" s="138"/>
      <c r="N111" s="139"/>
      <c r="O111" s="137"/>
      <c r="P111" s="138"/>
      <c r="Q111" s="139"/>
      <c r="R111" s="137"/>
      <c r="S111" s="138"/>
      <c r="T111" s="139"/>
      <c r="U111" s="137"/>
      <c r="V111" s="138"/>
      <c r="W111" s="139"/>
      <c r="X111" s="137"/>
      <c r="Y111" s="138"/>
      <c r="Z111" s="139"/>
      <c r="AA111" s="137"/>
      <c r="AB111" s="138"/>
      <c r="AC111" s="139"/>
      <c r="AD111" s="137"/>
      <c r="AE111" s="138"/>
      <c r="AF111" s="139"/>
      <c r="AG111" s="137"/>
      <c r="AH111" s="138"/>
      <c r="AI111" s="139"/>
      <c r="AJ111" s="137"/>
      <c r="AK111" s="138"/>
      <c r="AL111" s="139"/>
      <c r="AM111" s="137"/>
      <c r="AN111" s="138"/>
      <c r="AO111" s="139"/>
      <c r="AP111" s="137"/>
      <c r="AQ111" s="138"/>
      <c r="AR111" s="139"/>
      <c r="AS111" s="137"/>
      <c r="AT111" s="138"/>
      <c r="AU111" s="139"/>
      <c r="AV111" s="137"/>
      <c r="AW111" s="138"/>
      <c r="AX111" s="139"/>
      <c r="AY111" s="137"/>
      <c r="AZ111" s="138"/>
      <c r="BA111" s="139"/>
      <c r="BB111" s="137"/>
      <c r="BC111" s="138"/>
      <c r="BD111" s="139"/>
      <c r="BE111" s="137"/>
      <c r="BF111" s="138"/>
      <c r="BG111" s="139"/>
      <c r="BH111" s="137"/>
      <c r="BI111" s="138"/>
      <c r="BJ111" s="139"/>
      <c r="BK111" s="137"/>
      <c r="BL111" s="138"/>
      <c r="BM111" s="139"/>
      <c r="BN111" s="4"/>
      <c r="BO111" s="8">
        <f t="shared" ref="BO111" si="65">IF(D111="","",IF(D111&gt;0,D111/5))</f>
        <v>0.6</v>
      </c>
      <c r="BP111" s="268" t="str">
        <f t="shared" ref="BP111" si="66">IF(D111&lt;3,REPT("n",INT(D111*6)),IF(D111=3,REPT("n",INT(D111*6)),IF(D111&gt;3,REPT("n",INT(D111*6)))))</f>
        <v>nnnnnnnnnnnnnnnnnn</v>
      </c>
      <c r="BQ111" s="268"/>
      <c r="BR111" s="11" t="str">
        <f t="shared" si="60"/>
        <v>l</v>
      </c>
      <c r="BS111" s="5"/>
      <c r="BT111" s="199"/>
      <c r="BU111" s="285"/>
      <c r="BV111" s="199"/>
    </row>
    <row r="112" spans="1:74" ht="14" customHeight="1" outlineLevel="1" x14ac:dyDescent="0.2">
      <c r="A112" s="140">
        <v>9.6</v>
      </c>
      <c r="B112" s="157" t="s">
        <v>78</v>
      </c>
      <c r="C112" s="124" t="s">
        <v>32</v>
      </c>
      <c r="D112" s="123">
        <v>1</v>
      </c>
      <c r="E112" s="142"/>
      <c r="F112" s="137"/>
      <c r="G112" s="138"/>
      <c r="H112" s="139"/>
      <c r="I112" s="137"/>
      <c r="J112" s="138"/>
      <c r="K112" s="139"/>
      <c r="L112" s="137"/>
      <c r="M112" s="138"/>
      <c r="N112" s="139"/>
      <c r="O112" s="137"/>
      <c r="P112" s="138"/>
      <c r="Q112" s="139"/>
      <c r="R112" s="137"/>
      <c r="S112" s="138"/>
      <c r="T112" s="139"/>
      <c r="U112" s="137"/>
      <c r="V112" s="138"/>
      <c r="W112" s="139"/>
      <c r="X112" s="137"/>
      <c r="Y112" s="138"/>
      <c r="Z112" s="139"/>
      <c r="AA112" s="137"/>
      <c r="AB112" s="138"/>
      <c r="AC112" s="139"/>
      <c r="AD112" s="137"/>
      <c r="AE112" s="138"/>
      <c r="AF112" s="139"/>
      <c r="AG112" s="137"/>
      <c r="AH112" s="138"/>
      <c r="AI112" s="139"/>
      <c r="AJ112" s="137"/>
      <c r="AK112" s="138"/>
      <c r="AL112" s="139"/>
      <c r="AM112" s="137"/>
      <c r="AN112" s="138"/>
      <c r="AO112" s="139"/>
      <c r="AP112" s="137"/>
      <c r="AQ112" s="138"/>
      <c r="AR112" s="139"/>
      <c r="AS112" s="137"/>
      <c r="AT112" s="138"/>
      <c r="AU112" s="139"/>
      <c r="AV112" s="137"/>
      <c r="AW112" s="138"/>
      <c r="AX112" s="139"/>
      <c r="AY112" s="137"/>
      <c r="AZ112" s="138"/>
      <c r="BA112" s="139"/>
      <c r="BB112" s="137"/>
      <c r="BC112" s="138"/>
      <c r="BD112" s="139"/>
      <c r="BE112" s="137"/>
      <c r="BF112" s="138"/>
      <c r="BG112" s="139"/>
      <c r="BH112" s="137"/>
      <c r="BI112" s="138"/>
      <c r="BJ112" s="139"/>
      <c r="BK112" s="137"/>
      <c r="BL112" s="138"/>
      <c r="BM112" s="139"/>
      <c r="BN112" s="4"/>
      <c r="BO112" s="8">
        <f t="shared" si="63"/>
        <v>0.2</v>
      </c>
      <c r="BP112" s="268" t="str">
        <f t="shared" si="64"/>
        <v>nnnnnn</v>
      </c>
      <c r="BQ112" s="268"/>
      <c r="BR112" s="11" t="str">
        <f t="shared" si="60"/>
        <v xml:space="preserve">     l</v>
      </c>
      <c r="BS112" s="5"/>
      <c r="BT112" s="199"/>
      <c r="BU112" s="285"/>
      <c r="BV112" s="199"/>
    </row>
    <row r="113" spans="1:74" ht="14" customHeight="1" outlineLevel="1" x14ac:dyDescent="0.2">
      <c r="A113" s="140">
        <v>9.6999999999999993</v>
      </c>
      <c r="B113" s="157" t="s">
        <v>79</v>
      </c>
      <c r="C113" s="124" t="s">
        <v>24</v>
      </c>
      <c r="D113" s="123">
        <v>5</v>
      </c>
      <c r="E113" s="142"/>
      <c r="F113" s="137"/>
      <c r="G113" s="138"/>
      <c r="H113" s="139"/>
      <c r="I113" s="137"/>
      <c r="J113" s="138"/>
      <c r="K113" s="139"/>
      <c r="L113" s="137"/>
      <c r="M113" s="138"/>
      <c r="N113" s="139"/>
      <c r="O113" s="137"/>
      <c r="P113" s="138"/>
      <c r="Q113" s="139"/>
      <c r="R113" s="137"/>
      <c r="S113" s="138"/>
      <c r="T113" s="139"/>
      <c r="U113" s="137"/>
      <c r="V113" s="138"/>
      <c r="W113" s="139"/>
      <c r="X113" s="137"/>
      <c r="Y113" s="138"/>
      <c r="Z113" s="139"/>
      <c r="AA113" s="137"/>
      <c r="AB113" s="138"/>
      <c r="AC113" s="139"/>
      <c r="AD113" s="137"/>
      <c r="AE113" s="138"/>
      <c r="AF113" s="139"/>
      <c r="AG113" s="137"/>
      <c r="AH113" s="138"/>
      <c r="AI113" s="139"/>
      <c r="AJ113" s="137"/>
      <c r="AK113" s="138"/>
      <c r="AL113" s="139"/>
      <c r="AM113" s="137"/>
      <c r="AN113" s="138"/>
      <c r="AO113" s="139"/>
      <c r="AP113" s="137"/>
      <c r="AQ113" s="138"/>
      <c r="AR113" s="139"/>
      <c r="AS113" s="137"/>
      <c r="AT113" s="138"/>
      <c r="AU113" s="139"/>
      <c r="AV113" s="137"/>
      <c r="AW113" s="138"/>
      <c r="AX113" s="139"/>
      <c r="AY113" s="137"/>
      <c r="AZ113" s="138"/>
      <c r="BA113" s="139"/>
      <c r="BB113" s="137"/>
      <c r="BC113" s="138"/>
      <c r="BD113" s="139"/>
      <c r="BE113" s="137"/>
      <c r="BF113" s="138"/>
      <c r="BG113" s="139"/>
      <c r="BH113" s="137"/>
      <c r="BI113" s="138"/>
      <c r="BJ113" s="139"/>
      <c r="BK113" s="137"/>
      <c r="BL113" s="138"/>
      <c r="BM113" s="139"/>
      <c r="BN113" s="4"/>
      <c r="BO113" s="8">
        <f t="shared" si="63"/>
        <v>1</v>
      </c>
      <c r="BP113" s="268" t="str">
        <f t="shared" si="64"/>
        <v>nnnnnnnnnnnnnnnnnnnnnnnnnnnnnn</v>
      </c>
      <c r="BQ113" s="268"/>
      <c r="BR113" s="11" t="str">
        <f t="shared" si="60"/>
        <v xml:space="preserve">        l</v>
      </c>
      <c r="BS113" s="5"/>
      <c r="BT113" s="199"/>
      <c r="BU113" s="285"/>
      <c r="BV113" s="199"/>
    </row>
    <row r="114" spans="1:74" ht="14" customHeight="1" outlineLevel="1" x14ac:dyDescent="0.2">
      <c r="A114" s="140">
        <v>9.8000000000000007</v>
      </c>
      <c r="B114" s="157" t="s">
        <v>273</v>
      </c>
      <c r="C114" s="124" t="s">
        <v>24</v>
      </c>
      <c r="D114" s="123">
        <v>2</v>
      </c>
      <c r="E114" s="142"/>
      <c r="F114" s="137"/>
      <c r="G114" s="138"/>
      <c r="H114" s="139"/>
      <c r="I114" s="137"/>
      <c r="J114" s="138"/>
      <c r="K114" s="139"/>
      <c r="L114" s="137"/>
      <c r="M114" s="138"/>
      <c r="N114" s="139"/>
      <c r="O114" s="137"/>
      <c r="P114" s="138"/>
      <c r="Q114" s="139"/>
      <c r="R114" s="137"/>
      <c r="S114" s="138"/>
      <c r="T114" s="139"/>
      <c r="U114" s="137"/>
      <c r="V114" s="138"/>
      <c r="W114" s="139"/>
      <c r="X114" s="137"/>
      <c r="Y114" s="138"/>
      <c r="Z114" s="139"/>
      <c r="AA114" s="137"/>
      <c r="AB114" s="138"/>
      <c r="AC114" s="139"/>
      <c r="AD114" s="137"/>
      <c r="AE114" s="138"/>
      <c r="AF114" s="139"/>
      <c r="AG114" s="137"/>
      <c r="AH114" s="138"/>
      <c r="AI114" s="139"/>
      <c r="AJ114" s="137"/>
      <c r="AK114" s="138"/>
      <c r="AL114" s="139"/>
      <c r="AM114" s="137"/>
      <c r="AN114" s="138"/>
      <c r="AO114" s="139"/>
      <c r="AP114" s="137"/>
      <c r="AQ114" s="138"/>
      <c r="AR114" s="139"/>
      <c r="AS114" s="137"/>
      <c r="AT114" s="138"/>
      <c r="AU114" s="139"/>
      <c r="AV114" s="137"/>
      <c r="AW114" s="138"/>
      <c r="AX114" s="139"/>
      <c r="AY114" s="137"/>
      <c r="AZ114" s="138"/>
      <c r="BA114" s="139"/>
      <c r="BB114" s="137"/>
      <c r="BC114" s="138"/>
      <c r="BD114" s="139"/>
      <c r="BE114" s="137"/>
      <c r="BF114" s="138"/>
      <c r="BG114" s="139"/>
      <c r="BH114" s="137"/>
      <c r="BI114" s="138"/>
      <c r="BJ114" s="139"/>
      <c r="BK114" s="137"/>
      <c r="BL114" s="138"/>
      <c r="BM114" s="139"/>
      <c r="BN114" s="4"/>
      <c r="BO114" s="8">
        <f t="shared" ref="BO114:BO119" si="67">IF(D114="","",IF(D114&gt;0,D114/5))</f>
        <v>0.4</v>
      </c>
      <c r="BP114" s="268" t="str">
        <f t="shared" ref="BP114:BP119" si="68">IF(D114&lt;3,REPT("n",INT(D114*6)),IF(D114=3,REPT("n",INT(D114*6)),IF(D114&gt;3,REPT("n",INT(D114*6)))))</f>
        <v>nnnnnnnnnnnn</v>
      </c>
      <c r="BQ114" s="268"/>
      <c r="BR114" s="11" t="str">
        <f t="shared" ref="BR114:BR119" si="69">IF(C114="","",IF(C114="High",(REPT(" ",8)&amp;"l"),IF(C114="Med",(REPT(" ",5)&amp;"l"),IF(C114="Low",(REPT(" ",0*2)&amp;"l"),""))))</f>
        <v xml:space="preserve">        l</v>
      </c>
      <c r="BS114" s="5"/>
      <c r="BT114" s="199"/>
      <c r="BU114" s="285"/>
      <c r="BV114" s="199"/>
    </row>
    <row r="115" spans="1:74" ht="14" customHeight="1" outlineLevel="1" x14ac:dyDescent="0.2">
      <c r="A115" s="140">
        <v>9.9</v>
      </c>
      <c r="B115" s="157" t="s">
        <v>80</v>
      </c>
      <c r="C115" s="124" t="s">
        <v>24</v>
      </c>
      <c r="D115" s="123">
        <v>2</v>
      </c>
      <c r="E115" s="142"/>
      <c r="F115" s="137"/>
      <c r="G115" s="138"/>
      <c r="H115" s="139"/>
      <c r="I115" s="137"/>
      <c r="J115" s="138"/>
      <c r="K115" s="139"/>
      <c r="L115" s="137"/>
      <c r="M115" s="138"/>
      <c r="N115" s="139"/>
      <c r="O115" s="137"/>
      <c r="P115" s="138"/>
      <c r="Q115" s="139"/>
      <c r="R115" s="137"/>
      <c r="S115" s="138"/>
      <c r="T115" s="139"/>
      <c r="U115" s="137"/>
      <c r="V115" s="138"/>
      <c r="W115" s="139"/>
      <c r="X115" s="137"/>
      <c r="Y115" s="138"/>
      <c r="Z115" s="139"/>
      <c r="AA115" s="137"/>
      <c r="AB115" s="138"/>
      <c r="AC115" s="139"/>
      <c r="AD115" s="137"/>
      <c r="AE115" s="138"/>
      <c r="AF115" s="139"/>
      <c r="AG115" s="137"/>
      <c r="AH115" s="138"/>
      <c r="AI115" s="139"/>
      <c r="AJ115" s="137"/>
      <c r="AK115" s="138"/>
      <c r="AL115" s="139"/>
      <c r="AM115" s="137"/>
      <c r="AN115" s="138"/>
      <c r="AO115" s="139"/>
      <c r="AP115" s="137"/>
      <c r="AQ115" s="138"/>
      <c r="AR115" s="139"/>
      <c r="AS115" s="137"/>
      <c r="AT115" s="138"/>
      <c r="AU115" s="139"/>
      <c r="AV115" s="137"/>
      <c r="AW115" s="138"/>
      <c r="AX115" s="139"/>
      <c r="AY115" s="137"/>
      <c r="AZ115" s="138"/>
      <c r="BA115" s="139"/>
      <c r="BB115" s="137"/>
      <c r="BC115" s="138"/>
      <c r="BD115" s="139"/>
      <c r="BE115" s="137"/>
      <c r="BF115" s="138"/>
      <c r="BG115" s="139"/>
      <c r="BH115" s="137"/>
      <c r="BI115" s="138"/>
      <c r="BJ115" s="139"/>
      <c r="BK115" s="137"/>
      <c r="BL115" s="138"/>
      <c r="BM115" s="139"/>
      <c r="BN115" s="4"/>
      <c r="BO115" s="8">
        <f t="shared" si="67"/>
        <v>0.4</v>
      </c>
      <c r="BP115" s="268" t="str">
        <f t="shared" si="68"/>
        <v>nnnnnnnnnnnn</v>
      </c>
      <c r="BQ115" s="268"/>
      <c r="BR115" s="11" t="str">
        <f t="shared" si="69"/>
        <v xml:space="preserve">        l</v>
      </c>
      <c r="BS115" s="5"/>
      <c r="BT115" s="199"/>
      <c r="BU115" s="285"/>
      <c r="BV115" s="199"/>
    </row>
    <row r="116" spans="1:74" outlineLevel="1" x14ac:dyDescent="0.2">
      <c r="A116" s="143">
        <v>9.1</v>
      </c>
      <c r="B116" s="157" t="s">
        <v>81</v>
      </c>
      <c r="C116" s="124" t="s">
        <v>24</v>
      </c>
      <c r="D116" s="123">
        <v>4</v>
      </c>
      <c r="E116" s="142"/>
      <c r="F116" s="137"/>
      <c r="G116" s="138"/>
      <c r="H116" s="139"/>
      <c r="I116" s="137"/>
      <c r="J116" s="138"/>
      <c r="K116" s="139"/>
      <c r="L116" s="137"/>
      <c r="M116" s="138"/>
      <c r="N116" s="139"/>
      <c r="O116" s="137"/>
      <c r="P116" s="138"/>
      <c r="Q116" s="139"/>
      <c r="R116" s="137"/>
      <c r="S116" s="138"/>
      <c r="T116" s="139"/>
      <c r="U116" s="137"/>
      <c r="V116" s="138"/>
      <c r="W116" s="139"/>
      <c r="X116" s="137"/>
      <c r="Y116" s="138"/>
      <c r="Z116" s="139"/>
      <c r="AA116" s="137"/>
      <c r="AB116" s="138"/>
      <c r="AC116" s="139"/>
      <c r="AD116" s="137"/>
      <c r="AE116" s="138"/>
      <c r="AF116" s="139"/>
      <c r="AG116" s="137"/>
      <c r="AH116" s="138"/>
      <c r="AI116" s="139"/>
      <c r="AJ116" s="137"/>
      <c r="AK116" s="138"/>
      <c r="AL116" s="139"/>
      <c r="AM116" s="137"/>
      <c r="AN116" s="138"/>
      <c r="AO116" s="139"/>
      <c r="AP116" s="137"/>
      <c r="AQ116" s="138"/>
      <c r="AR116" s="139"/>
      <c r="AS116" s="137"/>
      <c r="AT116" s="138"/>
      <c r="AU116" s="139"/>
      <c r="AV116" s="137"/>
      <c r="AW116" s="138"/>
      <c r="AX116" s="139"/>
      <c r="AY116" s="137"/>
      <c r="AZ116" s="138"/>
      <c r="BA116" s="139"/>
      <c r="BB116" s="137"/>
      <c r="BC116" s="138"/>
      <c r="BD116" s="139"/>
      <c r="BE116" s="137"/>
      <c r="BF116" s="138"/>
      <c r="BG116" s="139"/>
      <c r="BH116" s="137"/>
      <c r="BI116" s="138"/>
      <c r="BJ116" s="139"/>
      <c r="BK116" s="137"/>
      <c r="BL116" s="138"/>
      <c r="BM116" s="139"/>
      <c r="BN116" s="4"/>
      <c r="BO116" s="8">
        <f t="shared" si="67"/>
        <v>0.8</v>
      </c>
      <c r="BP116" s="268" t="str">
        <f t="shared" si="68"/>
        <v>nnnnnnnnnnnnnnnnnnnnnnnn</v>
      </c>
      <c r="BQ116" s="268"/>
      <c r="BR116" s="11" t="str">
        <f t="shared" si="69"/>
        <v xml:space="preserve">        l</v>
      </c>
      <c r="BS116" s="5"/>
      <c r="BT116" s="199"/>
      <c r="BU116" s="285"/>
      <c r="BV116" s="199"/>
    </row>
    <row r="117" spans="1:74" outlineLevel="1" x14ac:dyDescent="0.2">
      <c r="A117" s="143">
        <v>9.11</v>
      </c>
      <c r="B117" s="157" t="s">
        <v>82</v>
      </c>
      <c r="C117" s="124" t="s">
        <v>24</v>
      </c>
      <c r="D117" s="123">
        <v>2</v>
      </c>
      <c r="E117" s="142"/>
      <c r="F117" s="137"/>
      <c r="G117" s="138"/>
      <c r="H117" s="139"/>
      <c r="I117" s="137"/>
      <c r="J117" s="138"/>
      <c r="K117" s="139"/>
      <c r="L117" s="137"/>
      <c r="M117" s="138"/>
      <c r="N117" s="139"/>
      <c r="O117" s="137"/>
      <c r="P117" s="138"/>
      <c r="Q117" s="139"/>
      <c r="R117" s="137"/>
      <c r="S117" s="138"/>
      <c r="T117" s="139"/>
      <c r="U117" s="137"/>
      <c r="V117" s="138"/>
      <c r="W117" s="139"/>
      <c r="X117" s="137"/>
      <c r="Y117" s="138"/>
      <c r="Z117" s="139"/>
      <c r="AA117" s="137"/>
      <c r="AB117" s="138"/>
      <c r="AC117" s="139"/>
      <c r="AD117" s="137"/>
      <c r="AE117" s="138"/>
      <c r="AF117" s="139"/>
      <c r="AG117" s="137"/>
      <c r="AH117" s="138"/>
      <c r="AI117" s="139"/>
      <c r="AJ117" s="137"/>
      <c r="AK117" s="138"/>
      <c r="AL117" s="139"/>
      <c r="AM117" s="137"/>
      <c r="AN117" s="138"/>
      <c r="AO117" s="139"/>
      <c r="AP117" s="137"/>
      <c r="AQ117" s="138"/>
      <c r="AR117" s="139"/>
      <c r="AS117" s="137"/>
      <c r="AT117" s="138"/>
      <c r="AU117" s="139"/>
      <c r="AV117" s="137"/>
      <c r="AW117" s="138"/>
      <c r="AX117" s="139"/>
      <c r="AY117" s="137"/>
      <c r="AZ117" s="138"/>
      <c r="BA117" s="139"/>
      <c r="BB117" s="137"/>
      <c r="BC117" s="138"/>
      <c r="BD117" s="139"/>
      <c r="BE117" s="137"/>
      <c r="BF117" s="138"/>
      <c r="BG117" s="139"/>
      <c r="BH117" s="137"/>
      <c r="BI117" s="138"/>
      <c r="BJ117" s="139"/>
      <c r="BK117" s="137"/>
      <c r="BL117" s="138"/>
      <c r="BM117" s="139"/>
      <c r="BN117" s="4"/>
      <c r="BO117" s="8">
        <f t="shared" si="67"/>
        <v>0.4</v>
      </c>
      <c r="BP117" s="268" t="str">
        <f t="shared" si="68"/>
        <v>nnnnnnnnnnnn</v>
      </c>
      <c r="BQ117" s="268"/>
      <c r="BR117" s="11" t="str">
        <f t="shared" si="69"/>
        <v xml:space="preserve">        l</v>
      </c>
      <c r="BS117" s="5"/>
      <c r="BT117" s="199"/>
      <c r="BU117" s="285"/>
      <c r="BV117" s="199"/>
    </row>
    <row r="118" spans="1:74" outlineLevel="1" x14ac:dyDescent="0.2">
      <c r="A118" s="143">
        <v>9.1199999999999992</v>
      </c>
      <c r="B118" s="157" t="s">
        <v>201</v>
      </c>
      <c r="C118" s="124" t="s">
        <v>32</v>
      </c>
      <c r="D118" s="123">
        <v>3</v>
      </c>
      <c r="E118" s="142"/>
      <c r="F118" s="137"/>
      <c r="G118" s="138"/>
      <c r="H118" s="139"/>
      <c r="I118" s="137"/>
      <c r="J118" s="138"/>
      <c r="K118" s="139"/>
      <c r="L118" s="137"/>
      <c r="M118" s="138"/>
      <c r="N118" s="139"/>
      <c r="O118" s="137"/>
      <c r="P118" s="138"/>
      <c r="Q118" s="139"/>
      <c r="R118" s="137"/>
      <c r="S118" s="138"/>
      <c r="T118" s="139"/>
      <c r="U118" s="137"/>
      <c r="V118" s="138"/>
      <c r="W118" s="139"/>
      <c r="X118" s="137"/>
      <c r="Y118" s="138"/>
      <c r="Z118" s="139"/>
      <c r="AA118" s="137"/>
      <c r="AB118" s="138"/>
      <c r="AC118" s="139"/>
      <c r="AD118" s="137"/>
      <c r="AE118" s="138"/>
      <c r="AF118" s="139"/>
      <c r="AG118" s="137"/>
      <c r="AH118" s="138"/>
      <c r="AI118" s="139"/>
      <c r="AJ118" s="137"/>
      <c r="AK118" s="138"/>
      <c r="AL118" s="139"/>
      <c r="AM118" s="137"/>
      <c r="AN118" s="138"/>
      <c r="AO118" s="139"/>
      <c r="AP118" s="137"/>
      <c r="AQ118" s="138"/>
      <c r="AR118" s="139"/>
      <c r="AS118" s="137"/>
      <c r="AT118" s="138"/>
      <c r="AU118" s="139"/>
      <c r="AV118" s="137"/>
      <c r="AW118" s="138"/>
      <c r="AX118" s="139"/>
      <c r="AY118" s="137"/>
      <c r="AZ118" s="138"/>
      <c r="BA118" s="139"/>
      <c r="BB118" s="137"/>
      <c r="BC118" s="138"/>
      <c r="BD118" s="139"/>
      <c r="BE118" s="137"/>
      <c r="BF118" s="138"/>
      <c r="BG118" s="139"/>
      <c r="BH118" s="137"/>
      <c r="BI118" s="138"/>
      <c r="BJ118" s="139"/>
      <c r="BK118" s="137"/>
      <c r="BL118" s="138"/>
      <c r="BM118" s="139"/>
      <c r="BN118" s="4"/>
      <c r="BO118" s="8">
        <f t="shared" si="67"/>
        <v>0.6</v>
      </c>
      <c r="BP118" s="268" t="str">
        <f t="shared" si="68"/>
        <v>nnnnnnnnnnnnnnnnnn</v>
      </c>
      <c r="BQ118" s="268"/>
      <c r="BR118" s="11" t="str">
        <f t="shared" si="69"/>
        <v xml:space="preserve">     l</v>
      </c>
      <c r="BS118" s="5"/>
      <c r="BT118" s="199"/>
      <c r="BU118" s="74"/>
      <c r="BV118" s="199"/>
    </row>
    <row r="119" spans="1:74" outlineLevel="1" x14ac:dyDescent="0.2">
      <c r="A119" s="143">
        <v>9.1300000000000008</v>
      </c>
      <c r="B119" s="6" t="s">
        <v>83</v>
      </c>
      <c r="C119" s="124" t="s">
        <v>24</v>
      </c>
      <c r="D119" s="123">
        <v>2</v>
      </c>
      <c r="E119" s="142"/>
      <c r="F119" s="137"/>
      <c r="G119" s="138"/>
      <c r="H119" s="139"/>
      <c r="I119" s="137"/>
      <c r="J119" s="138"/>
      <c r="K119" s="139"/>
      <c r="L119" s="137"/>
      <c r="M119" s="138"/>
      <c r="N119" s="139"/>
      <c r="O119" s="137"/>
      <c r="P119" s="138"/>
      <c r="Q119" s="139"/>
      <c r="R119" s="137"/>
      <c r="S119" s="138"/>
      <c r="T119" s="139"/>
      <c r="U119" s="137"/>
      <c r="V119" s="138"/>
      <c r="W119" s="139"/>
      <c r="X119" s="137"/>
      <c r="Y119" s="138"/>
      <c r="Z119" s="139"/>
      <c r="AA119" s="137"/>
      <c r="AB119" s="138"/>
      <c r="AC119" s="139"/>
      <c r="AD119" s="137"/>
      <c r="AE119" s="138"/>
      <c r="AF119" s="139"/>
      <c r="AG119" s="137"/>
      <c r="AH119" s="138"/>
      <c r="AI119" s="139"/>
      <c r="AJ119" s="137"/>
      <c r="AK119" s="138"/>
      <c r="AL119" s="139"/>
      <c r="AM119" s="137"/>
      <c r="AN119" s="138"/>
      <c r="AO119" s="139"/>
      <c r="AP119" s="137"/>
      <c r="AQ119" s="138"/>
      <c r="AR119" s="139"/>
      <c r="AS119" s="137"/>
      <c r="AT119" s="138"/>
      <c r="AU119" s="139"/>
      <c r="AV119" s="137"/>
      <c r="AW119" s="138"/>
      <c r="AX119" s="139"/>
      <c r="AY119" s="137"/>
      <c r="AZ119" s="138"/>
      <c r="BA119" s="139"/>
      <c r="BB119" s="137"/>
      <c r="BC119" s="138"/>
      <c r="BD119" s="139"/>
      <c r="BE119" s="137"/>
      <c r="BF119" s="138"/>
      <c r="BG119" s="139"/>
      <c r="BH119" s="137"/>
      <c r="BI119" s="138"/>
      <c r="BJ119" s="139"/>
      <c r="BK119" s="137"/>
      <c r="BL119" s="138"/>
      <c r="BM119" s="139"/>
      <c r="BN119" s="4"/>
      <c r="BO119" s="8">
        <f t="shared" si="67"/>
        <v>0.4</v>
      </c>
      <c r="BP119" s="268" t="str">
        <f t="shared" si="68"/>
        <v>nnnnnnnnnnnn</v>
      </c>
      <c r="BQ119" s="268"/>
      <c r="BR119" s="11" t="str">
        <f t="shared" si="69"/>
        <v xml:space="preserve">        l</v>
      </c>
      <c r="BS119" s="5"/>
      <c r="BT119" s="199"/>
      <c r="BU119" s="74"/>
      <c r="BV119" s="199"/>
    </row>
    <row r="120" spans="1:74" outlineLevel="1" x14ac:dyDescent="0.2">
      <c r="A120" s="143">
        <v>9.14</v>
      </c>
      <c r="B120" s="157" t="s">
        <v>188</v>
      </c>
      <c r="C120" s="124" t="s">
        <v>24</v>
      </c>
      <c r="D120" s="123">
        <v>3</v>
      </c>
      <c r="E120" s="142"/>
      <c r="F120" s="137"/>
      <c r="G120" s="138"/>
      <c r="H120" s="139"/>
      <c r="I120" s="137"/>
      <c r="J120" s="138"/>
      <c r="K120" s="139"/>
      <c r="L120" s="137"/>
      <c r="M120" s="138"/>
      <c r="N120" s="139"/>
      <c r="O120" s="137"/>
      <c r="P120" s="138"/>
      <c r="Q120" s="139"/>
      <c r="R120" s="137"/>
      <c r="S120" s="138"/>
      <c r="T120" s="139"/>
      <c r="U120" s="137"/>
      <c r="V120" s="138"/>
      <c r="W120" s="139"/>
      <c r="X120" s="137"/>
      <c r="Y120" s="138"/>
      <c r="Z120" s="139"/>
      <c r="AA120" s="137"/>
      <c r="AB120" s="138"/>
      <c r="AC120" s="139"/>
      <c r="AD120" s="137"/>
      <c r="AE120" s="138"/>
      <c r="AF120" s="139"/>
      <c r="AG120" s="137"/>
      <c r="AH120" s="138"/>
      <c r="AI120" s="139"/>
      <c r="AJ120" s="137"/>
      <c r="AK120" s="138"/>
      <c r="AL120" s="139"/>
      <c r="AM120" s="137"/>
      <c r="AN120" s="138"/>
      <c r="AO120" s="139"/>
      <c r="AP120" s="137"/>
      <c r="AQ120" s="138"/>
      <c r="AR120" s="139"/>
      <c r="AS120" s="137"/>
      <c r="AT120" s="138"/>
      <c r="AU120" s="139"/>
      <c r="AV120" s="137"/>
      <c r="AW120" s="138"/>
      <c r="AX120" s="139"/>
      <c r="AY120" s="137"/>
      <c r="AZ120" s="138"/>
      <c r="BA120" s="139"/>
      <c r="BB120" s="137"/>
      <c r="BC120" s="138"/>
      <c r="BD120" s="139"/>
      <c r="BE120" s="137"/>
      <c r="BF120" s="138"/>
      <c r="BG120" s="139"/>
      <c r="BH120" s="137"/>
      <c r="BI120" s="138"/>
      <c r="BJ120" s="139"/>
      <c r="BK120" s="137"/>
      <c r="BL120" s="138"/>
      <c r="BM120" s="139"/>
      <c r="BN120" s="4"/>
      <c r="BO120" s="8">
        <f t="shared" ref="BO120" si="70">IF(D120="","",IF(D120&gt;0,D120/5))</f>
        <v>0.6</v>
      </c>
      <c r="BP120" s="268" t="str">
        <f t="shared" ref="BP120" si="71">IF(D120&lt;3,REPT("n",INT(D120*6)),IF(D120=3,REPT("n",INT(D120*6)),IF(D120&gt;3,REPT("n",INT(D120*6)))))</f>
        <v>nnnnnnnnnnnnnnnnnn</v>
      </c>
      <c r="BQ120" s="268"/>
      <c r="BR120" s="11" t="str">
        <f t="shared" si="60"/>
        <v xml:space="preserve">        l</v>
      </c>
      <c r="BS120" s="5"/>
      <c r="BT120" s="199"/>
      <c r="BU120" s="74"/>
      <c r="BV120" s="199"/>
    </row>
    <row r="121" spans="1:74" outlineLevel="1" x14ac:dyDescent="0.2">
      <c r="A121" s="143">
        <v>9.15</v>
      </c>
      <c r="C121" s="124"/>
      <c r="D121" s="123"/>
      <c r="E121" s="142"/>
      <c r="F121" s="137"/>
      <c r="G121" s="138"/>
      <c r="H121" s="139"/>
      <c r="I121" s="137"/>
      <c r="J121" s="138"/>
      <c r="K121" s="139"/>
      <c r="L121" s="137"/>
      <c r="M121" s="138"/>
      <c r="N121" s="139"/>
      <c r="O121" s="137"/>
      <c r="P121" s="138"/>
      <c r="Q121" s="139"/>
      <c r="R121" s="137"/>
      <c r="S121" s="138"/>
      <c r="T121" s="139"/>
      <c r="U121" s="137"/>
      <c r="V121" s="138"/>
      <c r="W121" s="139"/>
      <c r="X121" s="137"/>
      <c r="Y121" s="138"/>
      <c r="Z121" s="139"/>
      <c r="AA121" s="137"/>
      <c r="AB121" s="138"/>
      <c r="AC121" s="139"/>
      <c r="AD121" s="137"/>
      <c r="AE121" s="138"/>
      <c r="AF121" s="139"/>
      <c r="AG121" s="137"/>
      <c r="AH121" s="138"/>
      <c r="AI121" s="139"/>
      <c r="AJ121" s="137"/>
      <c r="AK121" s="138"/>
      <c r="AL121" s="139"/>
      <c r="AM121" s="137"/>
      <c r="AN121" s="138"/>
      <c r="AO121" s="139"/>
      <c r="AP121" s="137"/>
      <c r="AQ121" s="138"/>
      <c r="AR121" s="139"/>
      <c r="AS121" s="137"/>
      <c r="AT121" s="138"/>
      <c r="AU121" s="139"/>
      <c r="AV121" s="137"/>
      <c r="AW121" s="138"/>
      <c r="AX121" s="139"/>
      <c r="AY121" s="137"/>
      <c r="AZ121" s="138"/>
      <c r="BA121" s="139"/>
      <c r="BB121" s="137"/>
      <c r="BC121" s="138"/>
      <c r="BD121" s="139"/>
      <c r="BE121" s="137"/>
      <c r="BF121" s="138"/>
      <c r="BG121" s="139"/>
      <c r="BH121" s="137"/>
      <c r="BI121" s="138"/>
      <c r="BJ121" s="139"/>
      <c r="BK121" s="137"/>
      <c r="BL121" s="138"/>
      <c r="BM121" s="139"/>
      <c r="BN121" s="4"/>
      <c r="BO121" s="8" t="str">
        <f t="shared" si="63"/>
        <v/>
      </c>
      <c r="BP121" s="268" t="str">
        <f t="shared" si="64"/>
        <v/>
      </c>
      <c r="BQ121" s="268"/>
      <c r="BR121" s="11" t="str">
        <f t="shared" si="60"/>
        <v/>
      </c>
      <c r="BS121" s="5"/>
      <c r="BT121" s="199"/>
      <c r="BU121" s="74"/>
      <c r="BV121" s="199"/>
    </row>
    <row r="122" spans="1:74" ht="15" x14ac:dyDescent="0.2">
      <c r="A122" s="156"/>
      <c r="B122" s="158"/>
      <c r="C122" s="128"/>
      <c r="D122" s="128"/>
      <c r="E122" s="142"/>
      <c r="F122" s="146"/>
      <c r="G122" s="147"/>
      <c r="H122" s="148"/>
      <c r="I122" s="146"/>
      <c r="J122" s="147"/>
      <c r="K122" s="148"/>
      <c r="L122" s="146"/>
      <c r="M122" s="147"/>
      <c r="N122" s="148"/>
      <c r="O122" s="146"/>
      <c r="P122" s="147"/>
      <c r="Q122" s="148"/>
      <c r="R122" s="146"/>
      <c r="S122" s="147"/>
      <c r="T122" s="148"/>
      <c r="U122" s="146"/>
      <c r="V122" s="147"/>
      <c r="W122" s="148"/>
      <c r="X122" s="146"/>
      <c r="Y122" s="147"/>
      <c r="Z122" s="148"/>
      <c r="AA122" s="146"/>
      <c r="AB122" s="147"/>
      <c r="AC122" s="148"/>
      <c r="AD122" s="146"/>
      <c r="AE122" s="147"/>
      <c r="AF122" s="148"/>
      <c r="AG122" s="146"/>
      <c r="AH122" s="147"/>
      <c r="AI122" s="148"/>
      <c r="AJ122" s="146"/>
      <c r="AK122" s="147"/>
      <c r="AL122" s="148"/>
      <c r="AM122" s="146"/>
      <c r="AN122" s="147"/>
      <c r="AO122" s="148"/>
      <c r="AP122" s="146"/>
      <c r="AQ122" s="147"/>
      <c r="AR122" s="148"/>
      <c r="AS122" s="146"/>
      <c r="AT122" s="147"/>
      <c r="AU122" s="148"/>
      <c r="AV122" s="146"/>
      <c r="AW122" s="147"/>
      <c r="AX122" s="148"/>
      <c r="AY122" s="146"/>
      <c r="AZ122" s="147"/>
      <c r="BA122" s="148"/>
      <c r="BB122" s="146"/>
      <c r="BC122" s="147"/>
      <c r="BD122" s="148"/>
      <c r="BE122" s="146"/>
      <c r="BF122" s="147"/>
      <c r="BG122" s="148"/>
      <c r="BH122" s="146"/>
      <c r="BI122" s="147"/>
      <c r="BJ122" s="148"/>
      <c r="BK122" s="146"/>
      <c r="BL122" s="147"/>
      <c r="BM122" s="148"/>
      <c r="BN122" s="4"/>
      <c r="BO122" s="74"/>
      <c r="BP122" s="74"/>
      <c r="BQ122" s="74"/>
      <c r="BR122" s="74"/>
      <c r="BS122" s="5"/>
      <c r="BT122" s="199"/>
      <c r="BU122" s="198" t="str">
        <f>B123</f>
        <v>ATHLETES: NUMBERS, SUPPORT, T&amp;F, ROAD</v>
      </c>
      <c r="BV122" s="199"/>
    </row>
    <row r="123" spans="1:74" ht="15" customHeight="1" x14ac:dyDescent="0.2">
      <c r="A123" s="149">
        <v>10</v>
      </c>
      <c r="B123" s="164" t="s">
        <v>84</v>
      </c>
      <c r="C123" s="119" t="s">
        <v>24</v>
      </c>
      <c r="D123" s="118">
        <f>IFERROR(AVERAGEIF(D124:D128,"&gt;0"),0)</f>
        <v>2</v>
      </c>
      <c r="E123" s="151"/>
      <c r="F123" s="137"/>
      <c r="G123" s="138"/>
      <c r="H123" s="139"/>
      <c r="I123" s="137"/>
      <c r="J123" s="138"/>
      <c r="K123" s="139"/>
      <c r="L123" s="137"/>
      <c r="M123" s="138"/>
      <c r="N123" s="139"/>
      <c r="O123" s="137"/>
      <c r="P123" s="138"/>
      <c r="Q123" s="139"/>
      <c r="R123" s="137"/>
      <c r="S123" s="138"/>
      <c r="T123" s="139"/>
      <c r="U123" s="137"/>
      <c r="V123" s="138"/>
      <c r="W123" s="139"/>
      <c r="X123" s="137"/>
      <c r="Y123" s="138"/>
      <c r="Z123" s="139"/>
      <c r="AA123" s="137"/>
      <c r="AB123" s="138"/>
      <c r="AC123" s="139"/>
      <c r="AD123" s="137"/>
      <c r="AE123" s="138"/>
      <c r="AF123" s="139"/>
      <c r="AG123" s="137"/>
      <c r="AH123" s="138"/>
      <c r="AI123" s="139"/>
      <c r="AJ123" s="137"/>
      <c r="AK123" s="138"/>
      <c r="AL123" s="139"/>
      <c r="AM123" s="137"/>
      <c r="AN123" s="138"/>
      <c r="AO123" s="139"/>
      <c r="AP123" s="137"/>
      <c r="AQ123" s="138"/>
      <c r="AR123" s="139"/>
      <c r="AS123" s="137"/>
      <c r="AT123" s="138"/>
      <c r="AU123" s="139"/>
      <c r="AV123" s="137"/>
      <c r="AW123" s="138"/>
      <c r="AX123" s="139"/>
      <c r="AY123" s="137"/>
      <c r="AZ123" s="138"/>
      <c r="BA123" s="139"/>
      <c r="BB123" s="137"/>
      <c r="BC123" s="138"/>
      <c r="BD123" s="139"/>
      <c r="BE123" s="137"/>
      <c r="BF123" s="138"/>
      <c r="BG123" s="139"/>
      <c r="BH123" s="137"/>
      <c r="BI123" s="138"/>
      <c r="BJ123" s="139"/>
      <c r="BK123" s="137"/>
      <c r="BL123" s="138"/>
      <c r="BM123" s="139"/>
      <c r="BN123" s="4"/>
      <c r="BO123" s="55">
        <f>IF(D123&lt;1,"",IF(D123&gt;0,D123/5))</f>
        <v>0.4</v>
      </c>
      <c r="BP123" s="274" t="str">
        <f t="shared" ref="BP123:BP124" si="72">IF(D123&lt;3,REPT("n",INT(D123*6)),IF(D123=3,REPT("n",INT(D123*6)),IF(D123&gt;3,REPT("n",INT(D123*6)))))</f>
        <v>nnnnnnnnnnnn</v>
      </c>
      <c r="BQ123" s="274"/>
      <c r="BR123" s="10" t="str">
        <f>IF(C123="","",IF(C123="High",(REPT(" ",8)&amp;"l"),IF(C123="Med",(REPT(" ",5)&amp;"l"),IF(C123="Low",(REPT(" ",0*2)&amp;"l"),""))))</f>
        <v xml:space="preserve">        l</v>
      </c>
      <c r="BS123" s="5"/>
      <c r="BT123" s="199"/>
      <c r="BU123" s="209"/>
      <c r="BV123" s="199"/>
    </row>
    <row r="124" spans="1:74" ht="14" customHeight="1" outlineLevel="1" x14ac:dyDescent="0.2">
      <c r="A124" s="140">
        <v>10.1</v>
      </c>
      <c r="B124" s="157" t="s">
        <v>85</v>
      </c>
      <c r="C124" s="124" t="s">
        <v>32</v>
      </c>
      <c r="D124" s="123">
        <v>1</v>
      </c>
      <c r="E124" s="136"/>
      <c r="F124" s="137"/>
      <c r="G124" s="138"/>
      <c r="H124" s="139"/>
      <c r="I124" s="137"/>
      <c r="J124" s="138"/>
      <c r="K124" s="139"/>
      <c r="L124" s="137"/>
      <c r="M124" s="138"/>
      <c r="N124" s="139"/>
      <c r="O124" s="137"/>
      <c r="P124" s="138"/>
      <c r="Q124" s="139"/>
      <c r="R124" s="137"/>
      <c r="S124" s="138"/>
      <c r="T124" s="139"/>
      <c r="U124" s="137"/>
      <c r="V124" s="138"/>
      <c r="W124" s="139"/>
      <c r="X124" s="137"/>
      <c r="Y124" s="138"/>
      <c r="Z124" s="139"/>
      <c r="AA124" s="137"/>
      <c r="AB124" s="138"/>
      <c r="AC124" s="139"/>
      <c r="AD124" s="137"/>
      <c r="AE124" s="138"/>
      <c r="AF124" s="139"/>
      <c r="AG124" s="137"/>
      <c r="AH124" s="138"/>
      <c r="AI124" s="139"/>
      <c r="AJ124" s="137"/>
      <c r="AK124" s="138"/>
      <c r="AL124" s="139"/>
      <c r="AM124" s="137"/>
      <c r="AN124" s="138"/>
      <c r="AO124" s="139"/>
      <c r="AP124" s="137"/>
      <c r="AQ124" s="138"/>
      <c r="AR124" s="139"/>
      <c r="AS124" s="137"/>
      <c r="AT124" s="138"/>
      <c r="AU124" s="139"/>
      <c r="AV124" s="137"/>
      <c r="AW124" s="138"/>
      <c r="AX124" s="139"/>
      <c r="AY124" s="137"/>
      <c r="AZ124" s="138"/>
      <c r="BA124" s="139"/>
      <c r="BB124" s="137"/>
      <c r="BC124" s="138"/>
      <c r="BD124" s="139"/>
      <c r="BE124" s="137"/>
      <c r="BF124" s="138"/>
      <c r="BG124" s="139"/>
      <c r="BH124" s="137"/>
      <c r="BI124" s="138"/>
      <c r="BJ124" s="139"/>
      <c r="BK124" s="137"/>
      <c r="BL124" s="138"/>
      <c r="BM124" s="139"/>
      <c r="BN124" s="4"/>
      <c r="BO124" s="8">
        <f t="shared" ref="BO124" si="73">IF(D124="","",IF(D124&gt;0,D124/5))</f>
        <v>0.2</v>
      </c>
      <c r="BP124" s="268" t="str">
        <f t="shared" si="72"/>
        <v>nnnnnn</v>
      </c>
      <c r="BQ124" s="268"/>
      <c r="BR124" s="11" t="str">
        <f>IF(C124="","",IF(C124="High",(REPT(" ",8)&amp;"l"),IF(C124="Med",(REPT(" ",5)&amp;"l"),IF(C124="Low",(REPT(" ",0*2)&amp;"l"),""))))</f>
        <v xml:space="preserve">     l</v>
      </c>
      <c r="BS124" s="5"/>
      <c r="BT124" s="199"/>
      <c r="BU124" s="283">
        <f>BO123</f>
        <v>0.4</v>
      </c>
      <c r="BV124" s="199"/>
    </row>
    <row r="125" spans="1:74" ht="14" customHeight="1" outlineLevel="1" x14ac:dyDescent="0.2">
      <c r="A125" s="140">
        <v>10.199999999999999</v>
      </c>
      <c r="B125" s="157" t="s">
        <v>86</v>
      </c>
      <c r="C125" s="124" t="s">
        <v>24</v>
      </c>
      <c r="D125" s="123">
        <v>2</v>
      </c>
      <c r="E125" s="136"/>
      <c r="F125" s="137"/>
      <c r="G125" s="138"/>
      <c r="H125" s="139"/>
      <c r="I125" s="137"/>
      <c r="J125" s="138"/>
      <c r="K125" s="139"/>
      <c r="L125" s="137"/>
      <c r="M125" s="138"/>
      <c r="N125" s="139"/>
      <c r="O125" s="137"/>
      <c r="P125" s="138"/>
      <c r="Q125" s="139"/>
      <c r="R125" s="137"/>
      <c r="S125" s="138"/>
      <c r="T125" s="139"/>
      <c r="U125" s="137"/>
      <c r="V125" s="138"/>
      <c r="W125" s="139"/>
      <c r="X125" s="137"/>
      <c r="Y125" s="138"/>
      <c r="Z125" s="139"/>
      <c r="AA125" s="137"/>
      <c r="AB125" s="138"/>
      <c r="AC125" s="139"/>
      <c r="AD125" s="137"/>
      <c r="AE125" s="138"/>
      <c r="AF125" s="139"/>
      <c r="AG125" s="137"/>
      <c r="AH125" s="138"/>
      <c r="AI125" s="139"/>
      <c r="AJ125" s="137"/>
      <c r="AK125" s="138"/>
      <c r="AL125" s="139"/>
      <c r="AM125" s="137"/>
      <c r="AN125" s="138"/>
      <c r="AO125" s="139"/>
      <c r="AP125" s="137"/>
      <c r="AQ125" s="138"/>
      <c r="AR125" s="139"/>
      <c r="AS125" s="137"/>
      <c r="AT125" s="138"/>
      <c r="AU125" s="139"/>
      <c r="AV125" s="137"/>
      <c r="AW125" s="138"/>
      <c r="AX125" s="139"/>
      <c r="AY125" s="137"/>
      <c r="AZ125" s="138"/>
      <c r="BA125" s="139"/>
      <c r="BB125" s="137"/>
      <c r="BC125" s="138"/>
      <c r="BD125" s="139"/>
      <c r="BE125" s="137"/>
      <c r="BF125" s="138"/>
      <c r="BG125" s="139"/>
      <c r="BH125" s="137"/>
      <c r="BI125" s="138"/>
      <c r="BJ125" s="139"/>
      <c r="BK125" s="137"/>
      <c r="BL125" s="138"/>
      <c r="BM125" s="139"/>
      <c r="BN125" s="4"/>
      <c r="BO125" s="8">
        <f t="shared" ref="BO125:BO127" si="74">IF(D125="","",IF(D125&gt;0,D125/5))</f>
        <v>0.4</v>
      </c>
      <c r="BP125" s="268" t="str">
        <f t="shared" ref="BP125:BP127" si="75">IF(D125&lt;3,REPT("n",INT(D125*6)),IF(D125=3,REPT("n",INT(D125*6)),IF(D125&gt;3,REPT("n",INT(D125*6)))))</f>
        <v>nnnnnnnnnnnn</v>
      </c>
      <c r="BQ125" s="268"/>
      <c r="BR125" s="11" t="str">
        <f t="shared" ref="BR125:BR127" si="76">IF(C125="","",IF(C125="High",(REPT(" ",8)&amp;"l"),IF(C125="Med",(REPT(" ",5)&amp;"l"),IF(C125="Low",(REPT(" ",0*2)&amp;"l"),""))))</f>
        <v xml:space="preserve">        l</v>
      </c>
      <c r="BS125" s="5"/>
      <c r="BT125" s="199"/>
      <c r="BU125" s="283"/>
      <c r="BV125" s="199"/>
    </row>
    <row r="126" spans="1:74" ht="14" customHeight="1" outlineLevel="1" x14ac:dyDescent="0.2">
      <c r="A126" s="140">
        <v>10.3</v>
      </c>
      <c r="B126" s="157" t="s">
        <v>87</v>
      </c>
      <c r="C126" s="124" t="s">
        <v>24</v>
      </c>
      <c r="D126" s="123">
        <v>3</v>
      </c>
      <c r="E126" s="136"/>
      <c r="F126" s="137"/>
      <c r="G126" s="138"/>
      <c r="H126" s="139"/>
      <c r="I126" s="137"/>
      <c r="J126" s="138"/>
      <c r="K126" s="139"/>
      <c r="L126" s="137"/>
      <c r="M126" s="138"/>
      <c r="N126" s="139"/>
      <c r="O126" s="137"/>
      <c r="P126" s="138"/>
      <c r="Q126" s="139"/>
      <c r="R126" s="137"/>
      <c r="S126" s="138"/>
      <c r="T126" s="139"/>
      <c r="U126" s="137"/>
      <c r="V126" s="138"/>
      <c r="W126" s="139"/>
      <c r="X126" s="137"/>
      <c r="Y126" s="138"/>
      <c r="Z126" s="139"/>
      <c r="AA126" s="137"/>
      <c r="AB126" s="138"/>
      <c r="AC126" s="139"/>
      <c r="AD126" s="137"/>
      <c r="AE126" s="138"/>
      <c r="AF126" s="139"/>
      <c r="AG126" s="137"/>
      <c r="AH126" s="138"/>
      <c r="AI126" s="139"/>
      <c r="AJ126" s="137"/>
      <c r="AK126" s="138"/>
      <c r="AL126" s="139"/>
      <c r="AM126" s="137"/>
      <c r="AN126" s="138"/>
      <c r="AO126" s="139"/>
      <c r="AP126" s="137"/>
      <c r="AQ126" s="138"/>
      <c r="AR126" s="139"/>
      <c r="AS126" s="137"/>
      <c r="AT126" s="138"/>
      <c r="AU126" s="139"/>
      <c r="AV126" s="137"/>
      <c r="AW126" s="138"/>
      <c r="AX126" s="139"/>
      <c r="AY126" s="137"/>
      <c r="AZ126" s="138"/>
      <c r="BA126" s="139"/>
      <c r="BB126" s="137"/>
      <c r="BC126" s="138"/>
      <c r="BD126" s="139"/>
      <c r="BE126" s="137"/>
      <c r="BF126" s="138"/>
      <c r="BG126" s="139"/>
      <c r="BH126" s="137"/>
      <c r="BI126" s="138"/>
      <c r="BJ126" s="139"/>
      <c r="BK126" s="137"/>
      <c r="BL126" s="138"/>
      <c r="BM126" s="139"/>
      <c r="BN126" s="4"/>
      <c r="BO126" s="8">
        <f t="shared" si="74"/>
        <v>0.6</v>
      </c>
      <c r="BP126" s="268" t="str">
        <f t="shared" si="75"/>
        <v>nnnnnnnnnnnnnnnnnn</v>
      </c>
      <c r="BQ126" s="268"/>
      <c r="BR126" s="11" t="str">
        <f t="shared" si="76"/>
        <v xml:space="preserve">        l</v>
      </c>
      <c r="BS126" s="5"/>
      <c r="BT126" s="199"/>
      <c r="BU126" s="283"/>
      <c r="BV126" s="199"/>
    </row>
    <row r="127" spans="1:74" ht="14" customHeight="1" outlineLevel="1" x14ac:dyDescent="0.2">
      <c r="A127" s="140">
        <v>10.4</v>
      </c>
      <c r="B127" s="157"/>
      <c r="C127" s="124"/>
      <c r="D127" s="123"/>
      <c r="E127" s="136"/>
      <c r="F127" s="137"/>
      <c r="G127" s="138"/>
      <c r="H127" s="139"/>
      <c r="I127" s="137"/>
      <c r="J127" s="138"/>
      <c r="K127" s="139"/>
      <c r="L127" s="137"/>
      <c r="M127" s="138"/>
      <c r="N127" s="139"/>
      <c r="O127" s="137"/>
      <c r="P127" s="138"/>
      <c r="Q127" s="139"/>
      <c r="R127" s="137"/>
      <c r="S127" s="138"/>
      <c r="T127" s="139"/>
      <c r="U127" s="137"/>
      <c r="V127" s="138"/>
      <c r="W127" s="139"/>
      <c r="X127" s="137"/>
      <c r="Y127" s="138"/>
      <c r="Z127" s="139"/>
      <c r="AA127" s="137"/>
      <c r="AB127" s="138"/>
      <c r="AC127" s="139"/>
      <c r="AD127" s="137"/>
      <c r="AE127" s="138"/>
      <c r="AF127" s="139"/>
      <c r="AG127" s="137"/>
      <c r="AH127" s="138"/>
      <c r="AI127" s="139"/>
      <c r="AJ127" s="137"/>
      <c r="AK127" s="138"/>
      <c r="AL127" s="139"/>
      <c r="AM127" s="137"/>
      <c r="AN127" s="138"/>
      <c r="AO127" s="139"/>
      <c r="AP127" s="137"/>
      <c r="AQ127" s="138"/>
      <c r="AR127" s="139"/>
      <c r="AS127" s="137"/>
      <c r="AT127" s="138"/>
      <c r="AU127" s="139"/>
      <c r="AV127" s="137"/>
      <c r="AW127" s="138"/>
      <c r="AX127" s="139"/>
      <c r="AY127" s="137"/>
      <c r="AZ127" s="138"/>
      <c r="BA127" s="139"/>
      <c r="BB127" s="137"/>
      <c r="BC127" s="138"/>
      <c r="BD127" s="139"/>
      <c r="BE127" s="137"/>
      <c r="BF127" s="138"/>
      <c r="BG127" s="139"/>
      <c r="BH127" s="137"/>
      <c r="BI127" s="138"/>
      <c r="BJ127" s="139"/>
      <c r="BK127" s="137"/>
      <c r="BL127" s="138"/>
      <c r="BM127" s="139"/>
      <c r="BN127" s="4"/>
      <c r="BO127" s="8" t="str">
        <f t="shared" si="74"/>
        <v/>
      </c>
      <c r="BP127" s="268" t="str">
        <f t="shared" si="75"/>
        <v/>
      </c>
      <c r="BQ127" s="268"/>
      <c r="BR127" s="11" t="str">
        <f t="shared" si="76"/>
        <v/>
      </c>
      <c r="BS127" s="5"/>
      <c r="BT127" s="199"/>
      <c r="BU127" s="283"/>
      <c r="BV127" s="199"/>
    </row>
    <row r="128" spans="1:74" ht="14" customHeight="1" outlineLevel="1" x14ac:dyDescent="0.2">
      <c r="A128" s="140">
        <v>10.5</v>
      </c>
      <c r="B128" s="157"/>
      <c r="C128" s="124"/>
      <c r="D128" s="123"/>
      <c r="E128" s="155"/>
      <c r="F128" s="137"/>
      <c r="G128" s="138"/>
      <c r="H128" s="139"/>
      <c r="I128" s="137"/>
      <c r="J128" s="138"/>
      <c r="K128" s="139"/>
      <c r="L128" s="137"/>
      <c r="M128" s="138"/>
      <c r="N128" s="139"/>
      <c r="O128" s="137"/>
      <c r="P128" s="138"/>
      <c r="Q128" s="139"/>
      <c r="R128" s="137"/>
      <c r="S128" s="138"/>
      <c r="T128" s="139"/>
      <c r="U128" s="137"/>
      <c r="V128" s="138"/>
      <c r="W128" s="139"/>
      <c r="X128" s="137"/>
      <c r="Y128" s="138"/>
      <c r="Z128" s="139"/>
      <c r="AA128" s="137"/>
      <c r="AB128" s="138"/>
      <c r="AC128" s="139"/>
      <c r="AD128" s="137"/>
      <c r="AE128" s="138"/>
      <c r="AF128" s="139"/>
      <c r="AG128" s="137"/>
      <c r="AH128" s="138"/>
      <c r="AI128" s="139"/>
      <c r="AJ128" s="137"/>
      <c r="AK128" s="138"/>
      <c r="AL128" s="139"/>
      <c r="AM128" s="137"/>
      <c r="AN128" s="138"/>
      <c r="AO128" s="139"/>
      <c r="AP128" s="137"/>
      <c r="AQ128" s="138"/>
      <c r="AR128" s="139"/>
      <c r="AS128" s="137"/>
      <c r="AT128" s="138"/>
      <c r="AU128" s="139"/>
      <c r="AV128" s="137"/>
      <c r="AW128" s="138"/>
      <c r="AX128" s="139"/>
      <c r="AY128" s="137"/>
      <c r="AZ128" s="138"/>
      <c r="BA128" s="139"/>
      <c r="BB128" s="137"/>
      <c r="BC128" s="138"/>
      <c r="BD128" s="139"/>
      <c r="BE128" s="137"/>
      <c r="BF128" s="138"/>
      <c r="BG128" s="139"/>
      <c r="BH128" s="137"/>
      <c r="BI128" s="138"/>
      <c r="BJ128" s="139"/>
      <c r="BK128" s="137"/>
      <c r="BL128" s="138"/>
      <c r="BM128" s="139"/>
      <c r="BN128" s="4"/>
      <c r="BO128" s="8" t="str">
        <f t="shared" ref="BO128" si="77">IF(D128="","",IF(D128&gt;0,D128/5))</f>
        <v/>
      </c>
      <c r="BP128" s="268" t="str">
        <f t="shared" ref="BP128" si="78">IF(D128&lt;3,REPT("n",INT(D128*6)),IF(D128=3,REPT("n",INT(D128*6)),IF(D128&gt;3,REPT("n",INT(D128*6)))))</f>
        <v/>
      </c>
      <c r="BQ128" s="268"/>
      <c r="BR128" s="11" t="str">
        <f>IF(C128="","",IF(C128="High",(REPT(" ",8)&amp;"l"),IF(C128="Med",(REPT(" ",5)&amp;"l"),IF(C128="Low",(REPT(" ",0*2)&amp;"l"),""))))</f>
        <v/>
      </c>
      <c r="BS128" s="5"/>
      <c r="BT128" s="199"/>
      <c r="BU128" s="210"/>
      <c r="BV128" s="199"/>
    </row>
    <row r="129" spans="1:74" ht="14" customHeight="1" x14ac:dyDescent="0.2">
      <c r="A129" s="144"/>
      <c r="B129" s="165"/>
      <c r="C129" s="131"/>
      <c r="D129" s="131"/>
      <c r="E129" s="142"/>
      <c r="F129" s="146"/>
      <c r="G129" s="147"/>
      <c r="H129" s="148"/>
      <c r="I129" s="146"/>
      <c r="J129" s="147"/>
      <c r="K129" s="148"/>
      <c r="L129" s="146"/>
      <c r="M129" s="147"/>
      <c r="N129" s="148"/>
      <c r="O129" s="146"/>
      <c r="P129" s="147"/>
      <c r="Q129" s="148"/>
      <c r="R129" s="146"/>
      <c r="S129" s="147"/>
      <c r="T129" s="148"/>
      <c r="U129" s="146"/>
      <c r="V129" s="147"/>
      <c r="W129" s="148"/>
      <c r="X129" s="146"/>
      <c r="Y129" s="147"/>
      <c r="Z129" s="148"/>
      <c r="AA129" s="146"/>
      <c r="AB129" s="147"/>
      <c r="AC129" s="148"/>
      <c r="AD129" s="146"/>
      <c r="AE129" s="147"/>
      <c r="AF129" s="148"/>
      <c r="AG129" s="146"/>
      <c r="AH129" s="147"/>
      <c r="AI129" s="148"/>
      <c r="AJ129" s="146"/>
      <c r="AK129" s="147"/>
      <c r="AL129" s="148"/>
      <c r="AM129" s="146"/>
      <c r="AN129" s="147"/>
      <c r="AO129" s="148"/>
      <c r="AP129" s="146"/>
      <c r="AQ129" s="147"/>
      <c r="AR129" s="148"/>
      <c r="AS129" s="146"/>
      <c r="AT129" s="147"/>
      <c r="AU129" s="148"/>
      <c r="AV129" s="146"/>
      <c r="AW129" s="147"/>
      <c r="AX129" s="148"/>
      <c r="AY129" s="146"/>
      <c r="AZ129" s="147"/>
      <c r="BA129" s="148"/>
      <c r="BB129" s="146"/>
      <c r="BC129" s="147"/>
      <c r="BD129" s="148"/>
      <c r="BE129" s="146"/>
      <c r="BF129" s="147"/>
      <c r="BG129" s="148"/>
      <c r="BH129" s="146"/>
      <c r="BI129" s="147"/>
      <c r="BJ129" s="148"/>
      <c r="BK129" s="146"/>
      <c r="BL129" s="147"/>
      <c r="BM129" s="148"/>
      <c r="BN129" s="4"/>
      <c r="BO129" s="74"/>
      <c r="BP129" s="74"/>
      <c r="BQ129" s="74"/>
      <c r="BR129" s="74"/>
      <c r="BS129" s="5"/>
      <c r="BT129" s="199"/>
      <c r="BU129" s="197" t="str">
        <f>B130</f>
        <v>PRO/VOL, FL/PRT-TIME/FREELANCE</v>
      </c>
      <c r="BV129" s="199"/>
    </row>
    <row r="130" spans="1:74" ht="15" customHeight="1" x14ac:dyDescent="0.2">
      <c r="A130" s="149">
        <v>11</v>
      </c>
      <c r="B130" s="166" t="s">
        <v>88</v>
      </c>
      <c r="C130" s="119" t="s">
        <v>32</v>
      </c>
      <c r="D130" s="118">
        <f>IFERROR(AVERAGEIF(D131:D135,"&gt;0"),0)</f>
        <v>3.8</v>
      </c>
      <c r="E130" s="151"/>
      <c r="F130" s="137"/>
      <c r="G130" s="138"/>
      <c r="H130" s="139"/>
      <c r="I130" s="137"/>
      <c r="J130" s="138"/>
      <c r="K130" s="139"/>
      <c r="L130" s="137"/>
      <c r="M130" s="138"/>
      <c r="N130" s="139"/>
      <c r="O130" s="137"/>
      <c r="P130" s="138"/>
      <c r="Q130" s="139"/>
      <c r="R130" s="137"/>
      <c r="S130" s="138"/>
      <c r="T130" s="139"/>
      <c r="U130" s="137"/>
      <c r="V130" s="138"/>
      <c r="W130" s="139"/>
      <c r="X130" s="137"/>
      <c r="Y130" s="138"/>
      <c r="Z130" s="139"/>
      <c r="AA130" s="137"/>
      <c r="AB130" s="138"/>
      <c r="AC130" s="139"/>
      <c r="AD130" s="137"/>
      <c r="AE130" s="138"/>
      <c r="AF130" s="139"/>
      <c r="AG130" s="137"/>
      <c r="AH130" s="138"/>
      <c r="AI130" s="139"/>
      <c r="AJ130" s="137"/>
      <c r="AK130" s="138"/>
      <c r="AL130" s="139"/>
      <c r="AM130" s="137"/>
      <c r="AN130" s="138"/>
      <c r="AO130" s="139"/>
      <c r="AP130" s="137"/>
      <c r="AQ130" s="138"/>
      <c r="AR130" s="139"/>
      <c r="AS130" s="137"/>
      <c r="AT130" s="138"/>
      <c r="AU130" s="139"/>
      <c r="AV130" s="137"/>
      <c r="AW130" s="138"/>
      <c r="AX130" s="139"/>
      <c r="AY130" s="137"/>
      <c r="AZ130" s="138"/>
      <c r="BA130" s="139"/>
      <c r="BB130" s="137"/>
      <c r="BC130" s="138"/>
      <c r="BD130" s="139"/>
      <c r="BE130" s="137"/>
      <c r="BF130" s="138"/>
      <c r="BG130" s="139"/>
      <c r="BH130" s="137"/>
      <c r="BI130" s="138"/>
      <c r="BJ130" s="139"/>
      <c r="BK130" s="137"/>
      <c r="BL130" s="138"/>
      <c r="BM130" s="139"/>
      <c r="BN130" s="4"/>
      <c r="BO130" s="55">
        <f>IF(D130&lt;1,"",IF(D130&gt;0,D130/5))</f>
        <v>0.76</v>
      </c>
      <c r="BP130" s="274" t="str">
        <f t="shared" ref="BP130:BP131" si="79">IF(D130&lt;3,REPT("n",INT(D130*6)),IF(D130=3,REPT("n",INT(D130*6)),IF(D130&gt;3,REPT("n",INT(D130*6)))))</f>
        <v>nnnnnnnnnnnnnnnnnnnnnn</v>
      </c>
      <c r="BQ130" s="274"/>
      <c r="BR130" s="10" t="str">
        <f>IF(C130="","",IF(C130="High",(REPT(" ",8)&amp;"l"),IF(C130="Med",(REPT(" ",5)&amp;"l"),IF(C130="Low",(REPT(" ",0*2)&amp;"l"),""))))</f>
        <v xml:space="preserve">     l</v>
      </c>
      <c r="BS130" s="5"/>
      <c r="BT130" s="199"/>
      <c r="BU130" s="209"/>
      <c r="BV130" s="199"/>
    </row>
    <row r="131" spans="1:74" ht="14" customHeight="1" outlineLevel="1" x14ac:dyDescent="0.2">
      <c r="A131" s="167" t="s">
        <v>89</v>
      </c>
      <c r="B131" s="168" t="s">
        <v>90</v>
      </c>
      <c r="C131" s="124" t="s">
        <v>24</v>
      </c>
      <c r="D131" s="123">
        <v>2</v>
      </c>
      <c r="E131" s="151"/>
      <c r="F131" s="137"/>
      <c r="G131" s="138"/>
      <c r="H131" s="139"/>
      <c r="I131" s="137"/>
      <c r="J131" s="138"/>
      <c r="K131" s="139"/>
      <c r="L131" s="137"/>
      <c r="M131" s="138"/>
      <c r="N131" s="139"/>
      <c r="O131" s="137"/>
      <c r="P131" s="138"/>
      <c r="Q131" s="139"/>
      <c r="R131" s="137"/>
      <c r="S131" s="138"/>
      <c r="T131" s="139"/>
      <c r="U131" s="137"/>
      <c r="V131" s="138"/>
      <c r="W131" s="139"/>
      <c r="X131" s="137"/>
      <c r="Y131" s="138"/>
      <c r="Z131" s="139"/>
      <c r="AA131" s="137"/>
      <c r="AB131" s="138"/>
      <c r="AC131" s="139"/>
      <c r="AD131" s="137"/>
      <c r="AE131" s="138"/>
      <c r="AF131" s="139"/>
      <c r="AG131" s="137"/>
      <c r="AH131" s="138"/>
      <c r="AI131" s="139"/>
      <c r="AJ131" s="137"/>
      <c r="AK131" s="138"/>
      <c r="AL131" s="139"/>
      <c r="AM131" s="137"/>
      <c r="AN131" s="138"/>
      <c r="AO131" s="139"/>
      <c r="AP131" s="137"/>
      <c r="AQ131" s="138"/>
      <c r="AR131" s="139"/>
      <c r="AS131" s="137"/>
      <c r="AT131" s="138"/>
      <c r="AU131" s="139"/>
      <c r="AV131" s="137"/>
      <c r="AW131" s="138"/>
      <c r="AX131" s="139"/>
      <c r="AY131" s="137"/>
      <c r="AZ131" s="138"/>
      <c r="BA131" s="139"/>
      <c r="BB131" s="137"/>
      <c r="BC131" s="138"/>
      <c r="BD131" s="139"/>
      <c r="BE131" s="137"/>
      <c r="BF131" s="138"/>
      <c r="BG131" s="139"/>
      <c r="BH131" s="137"/>
      <c r="BI131" s="138"/>
      <c r="BJ131" s="139"/>
      <c r="BK131" s="137"/>
      <c r="BL131" s="138"/>
      <c r="BM131" s="139"/>
      <c r="BN131" s="4"/>
      <c r="BO131" s="8">
        <f t="shared" ref="BO131" si="80">IF(D131="","",IF(D131&gt;0,D131/5))</f>
        <v>0.4</v>
      </c>
      <c r="BP131" s="268" t="str">
        <f t="shared" si="79"/>
        <v>nnnnnnnnnnnn</v>
      </c>
      <c r="BQ131" s="268"/>
      <c r="BR131" s="11" t="str">
        <f>IF(C131="","",IF(C131="High",(REPT(" ",8)&amp;"l"),IF(C131="Med",(REPT(" ",5)&amp;"l"),IF(C131="Low",(REPT(" ",0*2)&amp;"l"),""))))</f>
        <v xml:space="preserve">        l</v>
      </c>
      <c r="BS131" s="5"/>
      <c r="BT131" s="199"/>
      <c r="BU131" s="283">
        <f>BO130</f>
        <v>0.76</v>
      </c>
      <c r="BV131" s="199"/>
    </row>
    <row r="132" spans="1:74" ht="14" customHeight="1" outlineLevel="1" x14ac:dyDescent="0.2">
      <c r="A132" s="167">
        <v>11.2</v>
      </c>
      <c r="B132" s="168" t="s">
        <v>91</v>
      </c>
      <c r="C132" s="124" t="s">
        <v>32</v>
      </c>
      <c r="D132" s="123">
        <v>5</v>
      </c>
      <c r="E132" s="151"/>
      <c r="F132" s="137"/>
      <c r="G132" s="138"/>
      <c r="H132" s="139"/>
      <c r="I132" s="137"/>
      <c r="J132" s="138"/>
      <c r="K132" s="139"/>
      <c r="L132" s="137"/>
      <c r="M132" s="138"/>
      <c r="N132" s="139"/>
      <c r="O132" s="137"/>
      <c r="P132" s="138"/>
      <c r="Q132" s="139"/>
      <c r="R132" s="137"/>
      <c r="S132" s="138"/>
      <c r="T132" s="139"/>
      <c r="U132" s="137"/>
      <c r="V132" s="138"/>
      <c r="W132" s="139"/>
      <c r="X132" s="137"/>
      <c r="Y132" s="138"/>
      <c r="Z132" s="139"/>
      <c r="AA132" s="137"/>
      <c r="AB132" s="138"/>
      <c r="AC132" s="139"/>
      <c r="AD132" s="137"/>
      <c r="AE132" s="138"/>
      <c r="AF132" s="139"/>
      <c r="AG132" s="137"/>
      <c r="AH132" s="138"/>
      <c r="AI132" s="139"/>
      <c r="AJ132" s="137"/>
      <c r="AK132" s="138"/>
      <c r="AL132" s="139"/>
      <c r="AM132" s="137"/>
      <c r="AN132" s="138"/>
      <c r="AO132" s="139"/>
      <c r="AP132" s="137"/>
      <c r="AQ132" s="138"/>
      <c r="AR132" s="139"/>
      <c r="AS132" s="137"/>
      <c r="AT132" s="138"/>
      <c r="AU132" s="139"/>
      <c r="AV132" s="137"/>
      <c r="AW132" s="138"/>
      <c r="AX132" s="139"/>
      <c r="AY132" s="137"/>
      <c r="AZ132" s="138"/>
      <c r="BA132" s="139"/>
      <c r="BB132" s="137"/>
      <c r="BC132" s="138"/>
      <c r="BD132" s="139"/>
      <c r="BE132" s="137"/>
      <c r="BF132" s="138"/>
      <c r="BG132" s="139"/>
      <c r="BH132" s="137"/>
      <c r="BI132" s="138"/>
      <c r="BJ132" s="139"/>
      <c r="BK132" s="137"/>
      <c r="BL132" s="138"/>
      <c r="BM132" s="139"/>
      <c r="BN132" s="4"/>
      <c r="BO132" s="8">
        <f t="shared" ref="BO132:BO134" si="81">IF(D132="","",IF(D132&gt;0,D132/5))</f>
        <v>1</v>
      </c>
      <c r="BP132" s="268" t="str">
        <f t="shared" ref="BP132:BP134" si="82">IF(D132&lt;3,REPT("n",INT(D132*6)),IF(D132=3,REPT("n",INT(D132*6)),IF(D132&gt;3,REPT("n",INT(D132*6)))))</f>
        <v>nnnnnnnnnnnnnnnnnnnnnnnnnnnnnn</v>
      </c>
      <c r="BQ132" s="268"/>
      <c r="BR132" s="11" t="str">
        <f t="shared" ref="BR132:BR134" si="83">IF(C132="","",IF(C132="High",(REPT(" ",8)&amp;"l"),IF(C132="Med",(REPT(" ",5)&amp;"l"),IF(C132="Low",(REPT(" ",0*2)&amp;"l"),""))))</f>
        <v xml:space="preserve">     l</v>
      </c>
      <c r="BS132" s="5"/>
      <c r="BT132" s="199"/>
      <c r="BU132" s="283"/>
      <c r="BV132" s="199"/>
    </row>
    <row r="133" spans="1:74" ht="14" customHeight="1" outlineLevel="1" x14ac:dyDescent="0.2">
      <c r="A133" s="167">
        <v>11.3</v>
      </c>
      <c r="B133" s="168" t="s">
        <v>92</v>
      </c>
      <c r="C133" s="124" t="s">
        <v>32</v>
      </c>
      <c r="D133" s="123">
        <v>3</v>
      </c>
      <c r="E133" s="151"/>
      <c r="F133" s="137"/>
      <c r="G133" s="138"/>
      <c r="H133" s="139"/>
      <c r="I133" s="137"/>
      <c r="J133" s="138"/>
      <c r="K133" s="139"/>
      <c r="L133" s="137"/>
      <c r="M133" s="138"/>
      <c r="N133" s="139"/>
      <c r="O133" s="137"/>
      <c r="P133" s="138"/>
      <c r="Q133" s="139"/>
      <c r="R133" s="137"/>
      <c r="S133" s="138"/>
      <c r="T133" s="139"/>
      <c r="U133" s="137"/>
      <c r="V133" s="138"/>
      <c r="W133" s="139"/>
      <c r="X133" s="137"/>
      <c r="Y133" s="138"/>
      <c r="Z133" s="139"/>
      <c r="AA133" s="137"/>
      <c r="AB133" s="138"/>
      <c r="AC133" s="139"/>
      <c r="AD133" s="137"/>
      <c r="AE133" s="138"/>
      <c r="AF133" s="139"/>
      <c r="AG133" s="137"/>
      <c r="AH133" s="138"/>
      <c r="AI133" s="139"/>
      <c r="AJ133" s="137"/>
      <c r="AK133" s="138"/>
      <c r="AL133" s="139"/>
      <c r="AM133" s="137"/>
      <c r="AN133" s="138"/>
      <c r="AO133" s="139"/>
      <c r="AP133" s="137"/>
      <c r="AQ133" s="138"/>
      <c r="AR133" s="139"/>
      <c r="AS133" s="137"/>
      <c r="AT133" s="138"/>
      <c r="AU133" s="139"/>
      <c r="AV133" s="137"/>
      <c r="AW133" s="138"/>
      <c r="AX133" s="139"/>
      <c r="AY133" s="137"/>
      <c r="AZ133" s="138"/>
      <c r="BA133" s="139"/>
      <c r="BB133" s="137"/>
      <c r="BC133" s="138"/>
      <c r="BD133" s="139"/>
      <c r="BE133" s="137"/>
      <c r="BF133" s="138"/>
      <c r="BG133" s="139"/>
      <c r="BH133" s="137"/>
      <c r="BI133" s="138"/>
      <c r="BJ133" s="139"/>
      <c r="BK133" s="137"/>
      <c r="BL133" s="138"/>
      <c r="BM133" s="139"/>
      <c r="BN133" s="4"/>
      <c r="BO133" s="8">
        <f t="shared" si="81"/>
        <v>0.6</v>
      </c>
      <c r="BP133" s="268" t="str">
        <f t="shared" si="82"/>
        <v>nnnnnnnnnnnnnnnnnn</v>
      </c>
      <c r="BQ133" s="268"/>
      <c r="BR133" s="11" t="str">
        <f t="shared" si="83"/>
        <v xml:space="preserve">     l</v>
      </c>
      <c r="BS133" s="5"/>
      <c r="BT133" s="199"/>
      <c r="BU133" s="283"/>
      <c r="BV133" s="199"/>
    </row>
    <row r="134" spans="1:74" ht="14" customHeight="1" outlineLevel="1" x14ac:dyDescent="0.2">
      <c r="A134" s="167">
        <v>11.4</v>
      </c>
      <c r="B134" s="168" t="s">
        <v>93</v>
      </c>
      <c r="C134" s="124" t="s">
        <v>24</v>
      </c>
      <c r="D134" s="123">
        <v>4</v>
      </c>
      <c r="E134" s="151"/>
      <c r="F134" s="137"/>
      <c r="G134" s="138"/>
      <c r="H134" s="139"/>
      <c r="I134" s="137"/>
      <c r="J134" s="138"/>
      <c r="K134" s="139"/>
      <c r="L134" s="137"/>
      <c r="M134" s="138"/>
      <c r="N134" s="139"/>
      <c r="O134" s="137"/>
      <c r="P134" s="138"/>
      <c r="Q134" s="139"/>
      <c r="R134" s="137"/>
      <c r="S134" s="138"/>
      <c r="T134" s="139"/>
      <c r="U134" s="137"/>
      <c r="V134" s="138"/>
      <c r="W134" s="139"/>
      <c r="X134" s="137"/>
      <c r="Y134" s="138"/>
      <c r="Z134" s="139"/>
      <c r="AA134" s="137"/>
      <c r="AB134" s="138"/>
      <c r="AC134" s="139"/>
      <c r="AD134" s="137"/>
      <c r="AE134" s="138"/>
      <c r="AF134" s="139"/>
      <c r="AG134" s="137"/>
      <c r="AH134" s="138"/>
      <c r="AI134" s="139"/>
      <c r="AJ134" s="137"/>
      <c r="AK134" s="138"/>
      <c r="AL134" s="139"/>
      <c r="AM134" s="137"/>
      <c r="AN134" s="138"/>
      <c r="AO134" s="139"/>
      <c r="AP134" s="137"/>
      <c r="AQ134" s="138"/>
      <c r="AR134" s="139"/>
      <c r="AS134" s="137"/>
      <c r="AT134" s="138"/>
      <c r="AU134" s="139"/>
      <c r="AV134" s="137"/>
      <c r="AW134" s="138"/>
      <c r="AX134" s="139"/>
      <c r="AY134" s="137"/>
      <c r="AZ134" s="138"/>
      <c r="BA134" s="139"/>
      <c r="BB134" s="137"/>
      <c r="BC134" s="138"/>
      <c r="BD134" s="139"/>
      <c r="BE134" s="137"/>
      <c r="BF134" s="138"/>
      <c r="BG134" s="139"/>
      <c r="BH134" s="137"/>
      <c r="BI134" s="138"/>
      <c r="BJ134" s="139"/>
      <c r="BK134" s="137"/>
      <c r="BL134" s="138"/>
      <c r="BM134" s="139"/>
      <c r="BN134" s="4"/>
      <c r="BO134" s="8">
        <f t="shared" si="81"/>
        <v>0.8</v>
      </c>
      <c r="BP134" s="268" t="str">
        <f t="shared" si="82"/>
        <v>nnnnnnnnnnnnnnnnnnnnnnnn</v>
      </c>
      <c r="BQ134" s="268"/>
      <c r="BR134" s="11" t="str">
        <f t="shared" si="83"/>
        <v xml:space="preserve">        l</v>
      </c>
      <c r="BS134" s="5"/>
      <c r="BT134" s="199"/>
      <c r="BU134" s="283"/>
      <c r="BV134" s="199"/>
    </row>
    <row r="135" spans="1:74" ht="14" customHeight="1" outlineLevel="1" x14ac:dyDescent="0.2">
      <c r="A135" s="167">
        <v>11.5</v>
      </c>
      <c r="B135" s="168" t="s">
        <v>94</v>
      </c>
      <c r="C135" s="124" t="s">
        <v>32</v>
      </c>
      <c r="D135" s="123">
        <v>5</v>
      </c>
      <c r="E135" s="142"/>
      <c r="F135" s="137"/>
      <c r="G135" s="138"/>
      <c r="H135" s="139"/>
      <c r="I135" s="137"/>
      <c r="J135" s="138"/>
      <c r="K135" s="139"/>
      <c r="L135" s="137"/>
      <c r="M135" s="138"/>
      <c r="N135" s="139"/>
      <c r="O135" s="137"/>
      <c r="P135" s="138"/>
      <c r="Q135" s="139"/>
      <c r="R135" s="137"/>
      <c r="S135" s="138"/>
      <c r="T135" s="139"/>
      <c r="U135" s="137"/>
      <c r="V135" s="138"/>
      <c r="W135" s="139"/>
      <c r="X135" s="137"/>
      <c r="Y135" s="138"/>
      <c r="Z135" s="139"/>
      <c r="AA135" s="137"/>
      <c r="AB135" s="138"/>
      <c r="AC135" s="139"/>
      <c r="AD135" s="137"/>
      <c r="AE135" s="138"/>
      <c r="AF135" s="139"/>
      <c r="AG135" s="137"/>
      <c r="AH135" s="138"/>
      <c r="AI135" s="139"/>
      <c r="AJ135" s="137"/>
      <c r="AK135" s="138"/>
      <c r="AL135" s="139"/>
      <c r="AM135" s="137"/>
      <c r="AN135" s="138"/>
      <c r="AO135" s="139"/>
      <c r="AP135" s="137"/>
      <c r="AQ135" s="138"/>
      <c r="AR135" s="139"/>
      <c r="AS135" s="137"/>
      <c r="AT135" s="138"/>
      <c r="AU135" s="139"/>
      <c r="AV135" s="137"/>
      <c r="AW135" s="138"/>
      <c r="AX135" s="139"/>
      <c r="AY135" s="137"/>
      <c r="AZ135" s="138"/>
      <c r="BA135" s="139"/>
      <c r="BB135" s="137"/>
      <c r="BC135" s="138"/>
      <c r="BD135" s="139"/>
      <c r="BE135" s="137"/>
      <c r="BF135" s="138"/>
      <c r="BG135" s="139"/>
      <c r="BH135" s="137"/>
      <c r="BI135" s="138"/>
      <c r="BJ135" s="139"/>
      <c r="BK135" s="137"/>
      <c r="BL135" s="138"/>
      <c r="BM135" s="139"/>
      <c r="BN135" s="4"/>
      <c r="BO135" s="8">
        <f t="shared" ref="BO135" si="84">IF(D135="","",IF(D135&gt;0,D135/5))</f>
        <v>1</v>
      </c>
      <c r="BP135" s="268" t="str">
        <f t="shared" ref="BP135" si="85">IF(D135&lt;3,REPT("n",INT(D135*6)),IF(D135=3,REPT("n",INT(D135*6)),IF(D135&gt;3,REPT("n",INT(D135*6)))))</f>
        <v>nnnnnnnnnnnnnnnnnnnnnnnnnnnnnn</v>
      </c>
      <c r="BQ135" s="268"/>
      <c r="BR135" s="11" t="str">
        <f>IF(C135="","",IF(C135="High",(REPT(" ",8)&amp;"l"),IF(C135="Med",(REPT(" ",5)&amp;"l"),IF(C135="Low",(REPT(" ",0*2)&amp;"l"),""))))</f>
        <v xml:space="preserve">     l</v>
      </c>
      <c r="BS135" s="5"/>
      <c r="BT135" s="199"/>
      <c r="BU135" s="210"/>
      <c r="BV135" s="199"/>
    </row>
    <row r="136" spans="1:74" ht="15" x14ac:dyDescent="0.2">
      <c r="A136" s="156"/>
      <c r="B136" s="158"/>
      <c r="C136" s="128"/>
      <c r="D136" s="128"/>
      <c r="E136" s="142"/>
      <c r="F136" s="146"/>
      <c r="G136" s="147"/>
      <c r="H136" s="148"/>
      <c r="I136" s="146"/>
      <c r="J136" s="147"/>
      <c r="K136" s="148"/>
      <c r="L136" s="146"/>
      <c r="M136" s="147"/>
      <c r="N136" s="148"/>
      <c r="O136" s="146"/>
      <c r="P136" s="147"/>
      <c r="Q136" s="148"/>
      <c r="R136" s="146"/>
      <c r="S136" s="147"/>
      <c r="T136" s="148"/>
      <c r="U136" s="146"/>
      <c r="V136" s="147"/>
      <c r="W136" s="148"/>
      <c r="X136" s="146"/>
      <c r="Y136" s="147"/>
      <c r="Z136" s="148"/>
      <c r="AA136" s="146"/>
      <c r="AB136" s="147"/>
      <c r="AC136" s="148"/>
      <c r="AD136" s="146"/>
      <c r="AE136" s="147"/>
      <c r="AF136" s="148"/>
      <c r="AG136" s="146"/>
      <c r="AH136" s="147"/>
      <c r="AI136" s="148"/>
      <c r="AJ136" s="146"/>
      <c r="AK136" s="147"/>
      <c r="AL136" s="148"/>
      <c r="AM136" s="146"/>
      <c r="AN136" s="147"/>
      <c r="AO136" s="148"/>
      <c r="AP136" s="146"/>
      <c r="AQ136" s="147"/>
      <c r="AR136" s="148"/>
      <c r="AS136" s="146"/>
      <c r="AT136" s="147"/>
      <c r="AU136" s="148"/>
      <c r="AV136" s="146"/>
      <c r="AW136" s="147"/>
      <c r="AX136" s="148"/>
      <c r="AY136" s="146"/>
      <c r="AZ136" s="147"/>
      <c r="BA136" s="148"/>
      <c r="BB136" s="146"/>
      <c r="BC136" s="147"/>
      <c r="BD136" s="148"/>
      <c r="BE136" s="146"/>
      <c r="BF136" s="147"/>
      <c r="BG136" s="148"/>
      <c r="BH136" s="146"/>
      <c r="BI136" s="147"/>
      <c r="BJ136" s="148"/>
      <c r="BK136" s="146"/>
      <c r="BL136" s="147"/>
      <c r="BM136" s="148"/>
      <c r="BN136" s="4"/>
      <c r="BO136" s="80"/>
      <c r="BP136" s="74"/>
      <c r="BQ136" s="74"/>
      <c r="BR136" s="74"/>
      <c r="BS136" s="5"/>
      <c r="BT136" s="199"/>
      <c r="BU136" s="198" t="str">
        <f>B137</f>
        <v>MANAGEMENT AND ADMINISTRATION</v>
      </c>
      <c r="BV136" s="199"/>
    </row>
    <row r="137" spans="1:74" ht="15" customHeight="1" x14ac:dyDescent="0.2">
      <c r="A137" s="149">
        <v>12</v>
      </c>
      <c r="B137" s="164" t="s">
        <v>95</v>
      </c>
      <c r="C137" s="119" t="s">
        <v>24</v>
      </c>
      <c r="D137" s="118">
        <f>IFERROR(AVERAGEIF(D138:D142,"&gt;0"),0)</f>
        <v>2.6</v>
      </c>
      <c r="E137" s="151"/>
      <c r="F137" s="137"/>
      <c r="G137" s="138"/>
      <c r="H137" s="139"/>
      <c r="I137" s="137"/>
      <c r="J137" s="138"/>
      <c r="K137" s="139"/>
      <c r="L137" s="137"/>
      <c r="M137" s="138"/>
      <c r="N137" s="139"/>
      <c r="O137" s="137"/>
      <c r="P137" s="138"/>
      <c r="Q137" s="139"/>
      <c r="R137" s="137"/>
      <c r="S137" s="138"/>
      <c r="T137" s="139"/>
      <c r="U137" s="137"/>
      <c r="V137" s="138"/>
      <c r="W137" s="139"/>
      <c r="X137" s="137"/>
      <c r="Y137" s="138"/>
      <c r="Z137" s="139"/>
      <c r="AA137" s="137"/>
      <c r="AB137" s="138"/>
      <c r="AC137" s="139"/>
      <c r="AD137" s="137"/>
      <c r="AE137" s="138"/>
      <c r="AF137" s="139"/>
      <c r="AG137" s="137"/>
      <c r="AH137" s="138"/>
      <c r="AI137" s="139"/>
      <c r="AJ137" s="137"/>
      <c r="AK137" s="138"/>
      <c r="AL137" s="139"/>
      <c r="AM137" s="137"/>
      <c r="AN137" s="138"/>
      <c r="AO137" s="139"/>
      <c r="AP137" s="137"/>
      <c r="AQ137" s="138"/>
      <c r="AR137" s="139"/>
      <c r="AS137" s="137"/>
      <c r="AT137" s="138"/>
      <c r="AU137" s="139"/>
      <c r="AV137" s="137"/>
      <c r="AW137" s="138"/>
      <c r="AX137" s="139"/>
      <c r="AY137" s="137"/>
      <c r="AZ137" s="138"/>
      <c r="BA137" s="139"/>
      <c r="BB137" s="137"/>
      <c r="BC137" s="138"/>
      <c r="BD137" s="139"/>
      <c r="BE137" s="137"/>
      <c r="BF137" s="138"/>
      <c r="BG137" s="139"/>
      <c r="BH137" s="137"/>
      <c r="BI137" s="138"/>
      <c r="BJ137" s="139"/>
      <c r="BK137" s="137"/>
      <c r="BL137" s="138"/>
      <c r="BM137" s="139"/>
      <c r="BN137" s="4"/>
      <c r="BO137" s="55">
        <f>IF(D137&lt;1,"",IF(D137&gt;0,D137/5))</f>
        <v>0.52</v>
      </c>
      <c r="BP137" s="274" t="str">
        <f t="shared" ref="BP137:BP138" si="86">IF(D137&lt;3,REPT("n",INT(D137*6)),IF(D137=3,REPT("n",INT(D137*6)),IF(D137&gt;3,REPT("n",INT(D137*6)))))</f>
        <v>nnnnnnnnnnnnnnn</v>
      </c>
      <c r="BQ137" s="274"/>
      <c r="BR137" s="10" t="str">
        <f>IF(C137="","",IF(C137="High",(REPT(" ",8)&amp;"l"),IF(C137="Med",(REPT(" ",5)&amp;"l"),IF(C137="Low",(REPT(" ",0*2)&amp;"l"),""))))</f>
        <v xml:space="preserve">        l</v>
      </c>
      <c r="BS137" s="5"/>
      <c r="BT137" s="199"/>
      <c r="BU137" s="209"/>
      <c r="BV137" s="199"/>
    </row>
    <row r="138" spans="1:74" ht="14" customHeight="1" outlineLevel="1" x14ac:dyDescent="0.2">
      <c r="A138" s="169" t="s">
        <v>96</v>
      </c>
      <c r="B138" s="168" t="s">
        <v>97</v>
      </c>
      <c r="C138" s="124" t="s">
        <v>32</v>
      </c>
      <c r="D138" s="123">
        <v>4</v>
      </c>
      <c r="E138" s="151"/>
      <c r="F138" s="137"/>
      <c r="G138" s="138"/>
      <c r="H138" s="139"/>
      <c r="I138" s="137"/>
      <c r="J138" s="138"/>
      <c r="K138" s="139"/>
      <c r="L138" s="137"/>
      <c r="M138" s="138"/>
      <c r="N138" s="139"/>
      <c r="O138" s="137"/>
      <c r="P138" s="138"/>
      <c r="Q138" s="139"/>
      <c r="R138" s="137"/>
      <c r="S138" s="138"/>
      <c r="T138" s="139"/>
      <c r="U138" s="137"/>
      <c r="V138" s="138"/>
      <c r="W138" s="139"/>
      <c r="X138" s="137"/>
      <c r="Y138" s="138"/>
      <c r="Z138" s="139"/>
      <c r="AA138" s="137"/>
      <c r="AB138" s="138"/>
      <c r="AC138" s="139"/>
      <c r="AD138" s="137"/>
      <c r="AE138" s="138"/>
      <c r="AF138" s="139"/>
      <c r="AG138" s="137"/>
      <c r="AH138" s="138"/>
      <c r="AI138" s="139"/>
      <c r="AJ138" s="137"/>
      <c r="AK138" s="138"/>
      <c r="AL138" s="139"/>
      <c r="AM138" s="137"/>
      <c r="AN138" s="138"/>
      <c r="AO138" s="139"/>
      <c r="AP138" s="137"/>
      <c r="AQ138" s="138"/>
      <c r="AR138" s="139"/>
      <c r="AS138" s="137"/>
      <c r="AT138" s="138"/>
      <c r="AU138" s="139"/>
      <c r="AV138" s="137"/>
      <c r="AW138" s="138"/>
      <c r="AX138" s="139"/>
      <c r="AY138" s="137"/>
      <c r="AZ138" s="138"/>
      <c r="BA138" s="139"/>
      <c r="BB138" s="137"/>
      <c r="BC138" s="138"/>
      <c r="BD138" s="139"/>
      <c r="BE138" s="137"/>
      <c r="BF138" s="138"/>
      <c r="BG138" s="139"/>
      <c r="BH138" s="137"/>
      <c r="BI138" s="138"/>
      <c r="BJ138" s="139"/>
      <c r="BK138" s="137"/>
      <c r="BL138" s="138"/>
      <c r="BM138" s="139"/>
      <c r="BN138" s="4"/>
      <c r="BO138" s="8">
        <f t="shared" ref="BO138" si="87">IF(D138="","",IF(D138&gt;0,D138/5))</f>
        <v>0.8</v>
      </c>
      <c r="BP138" s="268" t="str">
        <f t="shared" si="86"/>
        <v>nnnnnnnnnnnnnnnnnnnnnnnn</v>
      </c>
      <c r="BQ138" s="268"/>
      <c r="BR138" s="11" t="str">
        <f>IF(C138="","",IF(C138="High",(REPT(" ",8)&amp;"l"),IF(C138="Med",(REPT(" ",5)&amp;"l"),IF(C138="Low",(REPT(" ",0*2)&amp;"l"),""))))</f>
        <v xml:space="preserve">     l</v>
      </c>
      <c r="BS138" s="5"/>
      <c r="BT138" s="199"/>
      <c r="BU138" s="283">
        <f>BO137</f>
        <v>0.52</v>
      </c>
      <c r="BV138" s="199"/>
    </row>
    <row r="139" spans="1:74" ht="14" customHeight="1" outlineLevel="1" x14ac:dyDescent="0.2">
      <c r="A139" s="169" t="s">
        <v>98</v>
      </c>
      <c r="B139" s="168" t="s">
        <v>99</v>
      </c>
      <c r="C139" s="124" t="s">
        <v>24</v>
      </c>
      <c r="D139" s="123">
        <v>3</v>
      </c>
      <c r="E139" s="151"/>
      <c r="F139" s="137"/>
      <c r="G139" s="138"/>
      <c r="H139" s="139"/>
      <c r="I139" s="137"/>
      <c r="J139" s="138"/>
      <c r="K139" s="139"/>
      <c r="L139" s="137"/>
      <c r="M139" s="138"/>
      <c r="N139" s="139"/>
      <c r="O139" s="137"/>
      <c r="P139" s="138"/>
      <c r="Q139" s="139"/>
      <c r="R139" s="137"/>
      <c r="S139" s="138"/>
      <c r="T139" s="139"/>
      <c r="U139" s="137"/>
      <c r="V139" s="138"/>
      <c r="W139" s="139"/>
      <c r="X139" s="137"/>
      <c r="Y139" s="138"/>
      <c r="Z139" s="139"/>
      <c r="AA139" s="137"/>
      <c r="AB139" s="138"/>
      <c r="AC139" s="139"/>
      <c r="AD139" s="137"/>
      <c r="AE139" s="138"/>
      <c r="AF139" s="139"/>
      <c r="AG139" s="137"/>
      <c r="AH139" s="138"/>
      <c r="AI139" s="139"/>
      <c r="AJ139" s="137"/>
      <c r="AK139" s="138"/>
      <c r="AL139" s="139"/>
      <c r="AM139" s="137"/>
      <c r="AN139" s="138"/>
      <c r="AO139" s="139"/>
      <c r="AP139" s="137"/>
      <c r="AQ139" s="138"/>
      <c r="AR139" s="139"/>
      <c r="AS139" s="137"/>
      <c r="AT139" s="138"/>
      <c r="AU139" s="139"/>
      <c r="AV139" s="137"/>
      <c r="AW139" s="138"/>
      <c r="AX139" s="139"/>
      <c r="AY139" s="137"/>
      <c r="AZ139" s="138"/>
      <c r="BA139" s="139"/>
      <c r="BB139" s="137"/>
      <c r="BC139" s="138"/>
      <c r="BD139" s="139"/>
      <c r="BE139" s="137"/>
      <c r="BF139" s="138"/>
      <c r="BG139" s="139"/>
      <c r="BH139" s="137"/>
      <c r="BI139" s="138"/>
      <c r="BJ139" s="139"/>
      <c r="BK139" s="137"/>
      <c r="BL139" s="138"/>
      <c r="BM139" s="139"/>
      <c r="BN139" s="4"/>
      <c r="BO139" s="8">
        <f t="shared" ref="BO139:BO141" si="88">IF(D139="","",IF(D139&gt;0,D139/5))</f>
        <v>0.6</v>
      </c>
      <c r="BP139" s="268" t="str">
        <f t="shared" ref="BP139:BP141" si="89">IF(D139&lt;3,REPT("n",INT(D139*6)),IF(D139=3,REPT("n",INT(D139*6)),IF(D139&gt;3,REPT("n",INT(D139*6)))))</f>
        <v>nnnnnnnnnnnnnnnnnn</v>
      </c>
      <c r="BQ139" s="268"/>
      <c r="BR139" s="11" t="str">
        <f t="shared" ref="BR139:BR141" si="90">IF(C139="","",IF(C139="High",(REPT(" ",8)&amp;"l"),IF(C139="Med",(REPT(" ",5)&amp;"l"),IF(C139="Low",(REPT(" ",0*2)&amp;"l"),""))))</f>
        <v xml:space="preserve">        l</v>
      </c>
      <c r="BS139" s="5"/>
      <c r="BT139" s="199"/>
      <c r="BU139" s="283"/>
      <c r="BV139" s="199"/>
    </row>
    <row r="140" spans="1:74" ht="14" customHeight="1" outlineLevel="1" x14ac:dyDescent="0.2">
      <c r="A140" s="169" t="s">
        <v>100</v>
      </c>
      <c r="B140" s="168" t="s">
        <v>101</v>
      </c>
      <c r="C140" s="124" t="s">
        <v>24</v>
      </c>
      <c r="D140" s="123">
        <v>2</v>
      </c>
      <c r="E140" s="151"/>
      <c r="F140" s="137"/>
      <c r="G140" s="138"/>
      <c r="H140" s="139"/>
      <c r="I140" s="137"/>
      <c r="J140" s="138"/>
      <c r="K140" s="139"/>
      <c r="L140" s="137"/>
      <c r="M140" s="138"/>
      <c r="N140" s="139"/>
      <c r="O140" s="137"/>
      <c r="P140" s="138"/>
      <c r="Q140" s="139"/>
      <c r="R140" s="137"/>
      <c r="S140" s="138"/>
      <c r="T140" s="139"/>
      <c r="U140" s="137"/>
      <c r="V140" s="138"/>
      <c r="W140" s="139"/>
      <c r="X140" s="137"/>
      <c r="Y140" s="138"/>
      <c r="Z140" s="139"/>
      <c r="AA140" s="137"/>
      <c r="AB140" s="138"/>
      <c r="AC140" s="139"/>
      <c r="AD140" s="137"/>
      <c r="AE140" s="138"/>
      <c r="AF140" s="139"/>
      <c r="AG140" s="137"/>
      <c r="AH140" s="138"/>
      <c r="AI140" s="139"/>
      <c r="AJ140" s="137"/>
      <c r="AK140" s="138"/>
      <c r="AL140" s="139"/>
      <c r="AM140" s="137"/>
      <c r="AN140" s="138"/>
      <c r="AO140" s="139"/>
      <c r="AP140" s="137"/>
      <c r="AQ140" s="138"/>
      <c r="AR140" s="139"/>
      <c r="AS140" s="137"/>
      <c r="AT140" s="138"/>
      <c r="AU140" s="139"/>
      <c r="AV140" s="137"/>
      <c r="AW140" s="138"/>
      <c r="AX140" s="139"/>
      <c r="AY140" s="137"/>
      <c r="AZ140" s="138"/>
      <c r="BA140" s="139"/>
      <c r="BB140" s="137"/>
      <c r="BC140" s="138"/>
      <c r="BD140" s="139"/>
      <c r="BE140" s="137"/>
      <c r="BF140" s="138"/>
      <c r="BG140" s="139"/>
      <c r="BH140" s="137"/>
      <c r="BI140" s="138"/>
      <c r="BJ140" s="139"/>
      <c r="BK140" s="137"/>
      <c r="BL140" s="138"/>
      <c r="BM140" s="139"/>
      <c r="BN140" s="4"/>
      <c r="BO140" s="8">
        <f t="shared" si="88"/>
        <v>0.4</v>
      </c>
      <c r="BP140" s="268" t="str">
        <f t="shared" si="89"/>
        <v>nnnnnnnnnnnn</v>
      </c>
      <c r="BQ140" s="268"/>
      <c r="BR140" s="11" t="str">
        <f t="shared" si="90"/>
        <v xml:space="preserve">        l</v>
      </c>
      <c r="BS140" s="5"/>
      <c r="BT140" s="199"/>
      <c r="BU140" s="283"/>
      <c r="BV140" s="199"/>
    </row>
    <row r="141" spans="1:74" ht="14" customHeight="1" outlineLevel="1" x14ac:dyDescent="0.2">
      <c r="A141" s="169" t="s">
        <v>102</v>
      </c>
      <c r="B141" s="168" t="s">
        <v>103</v>
      </c>
      <c r="C141" s="124" t="s">
        <v>24</v>
      </c>
      <c r="D141" s="123">
        <v>2</v>
      </c>
      <c r="E141" s="151"/>
      <c r="F141" s="137"/>
      <c r="G141" s="138"/>
      <c r="H141" s="139"/>
      <c r="I141" s="137"/>
      <c r="J141" s="138"/>
      <c r="K141" s="139"/>
      <c r="L141" s="137"/>
      <c r="M141" s="138"/>
      <c r="N141" s="139"/>
      <c r="O141" s="137"/>
      <c r="P141" s="138"/>
      <c r="Q141" s="139"/>
      <c r="R141" s="137"/>
      <c r="S141" s="138"/>
      <c r="T141" s="139"/>
      <c r="U141" s="137"/>
      <c r="V141" s="138"/>
      <c r="W141" s="139"/>
      <c r="X141" s="137"/>
      <c r="Y141" s="138"/>
      <c r="Z141" s="139"/>
      <c r="AA141" s="137"/>
      <c r="AB141" s="138"/>
      <c r="AC141" s="139"/>
      <c r="AD141" s="137"/>
      <c r="AE141" s="138"/>
      <c r="AF141" s="139"/>
      <c r="AG141" s="137"/>
      <c r="AH141" s="138"/>
      <c r="AI141" s="139"/>
      <c r="AJ141" s="137"/>
      <c r="AK141" s="138"/>
      <c r="AL141" s="139"/>
      <c r="AM141" s="137"/>
      <c r="AN141" s="138"/>
      <c r="AO141" s="139"/>
      <c r="AP141" s="137"/>
      <c r="AQ141" s="138"/>
      <c r="AR141" s="139"/>
      <c r="AS141" s="137"/>
      <c r="AT141" s="138"/>
      <c r="AU141" s="139"/>
      <c r="AV141" s="137"/>
      <c r="AW141" s="138"/>
      <c r="AX141" s="139"/>
      <c r="AY141" s="137"/>
      <c r="AZ141" s="138"/>
      <c r="BA141" s="139"/>
      <c r="BB141" s="137"/>
      <c r="BC141" s="138"/>
      <c r="BD141" s="139"/>
      <c r="BE141" s="137"/>
      <c r="BF141" s="138"/>
      <c r="BG141" s="139"/>
      <c r="BH141" s="137"/>
      <c r="BI141" s="138"/>
      <c r="BJ141" s="139"/>
      <c r="BK141" s="137"/>
      <c r="BL141" s="138"/>
      <c r="BM141" s="139"/>
      <c r="BN141" s="4"/>
      <c r="BO141" s="8">
        <f t="shared" si="88"/>
        <v>0.4</v>
      </c>
      <c r="BP141" s="268" t="str">
        <f t="shared" si="89"/>
        <v>nnnnnnnnnnnn</v>
      </c>
      <c r="BQ141" s="268"/>
      <c r="BR141" s="11" t="str">
        <f t="shared" si="90"/>
        <v xml:space="preserve">        l</v>
      </c>
      <c r="BS141" s="5"/>
      <c r="BT141" s="199"/>
      <c r="BU141" s="283"/>
      <c r="BV141" s="199"/>
    </row>
    <row r="142" spans="1:74" ht="14" customHeight="1" outlineLevel="1" x14ac:dyDescent="0.2">
      <c r="A142" s="169" t="s">
        <v>104</v>
      </c>
      <c r="B142" s="168" t="s">
        <v>105</v>
      </c>
      <c r="C142" s="124" t="s">
        <v>24</v>
      </c>
      <c r="D142" s="123">
        <v>2</v>
      </c>
      <c r="E142" s="142"/>
      <c r="F142" s="137"/>
      <c r="G142" s="138"/>
      <c r="H142" s="139"/>
      <c r="I142" s="137"/>
      <c r="J142" s="138"/>
      <c r="K142" s="139"/>
      <c r="L142" s="137"/>
      <c r="M142" s="138"/>
      <c r="N142" s="139"/>
      <c r="O142" s="137"/>
      <c r="P142" s="138"/>
      <c r="Q142" s="139"/>
      <c r="R142" s="137"/>
      <c r="S142" s="138"/>
      <c r="T142" s="139"/>
      <c r="U142" s="137"/>
      <c r="V142" s="138"/>
      <c r="W142" s="139"/>
      <c r="X142" s="137"/>
      <c r="Y142" s="138"/>
      <c r="Z142" s="139"/>
      <c r="AA142" s="137"/>
      <c r="AB142" s="138"/>
      <c r="AC142" s="139"/>
      <c r="AD142" s="137"/>
      <c r="AE142" s="138"/>
      <c r="AF142" s="139"/>
      <c r="AG142" s="137"/>
      <c r="AH142" s="138"/>
      <c r="AI142" s="139"/>
      <c r="AJ142" s="137"/>
      <c r="AK142" s="138"/>
      <c r="AL142" s="139"/>
      <c r="AM142" s="137"/>
      <c r="AN142" s="138"/>
      <c r="AO142" s="139"/>
      <c r="AP142" s="137"/>
      <c r="AQ142" s="138"/>
      <c r="AR142" s="139"/>
      <c r="AS142" s="137"/>
      <c r="AT142" s="138"/>
      <c r="AU142" s="139"/>
      <c r="AV142" s="137"/>
      <c r="AW142" s="138"/>
      <c r="AX142" s="139"/>
      <c r="AY142" s="137"/>
      <c r="AZ142" s="138"/>
      <c r="BA142" s="139"/>
      <c r="BB142" s="137"/>
      <c r="BC142" s="138"/>
      <c r="BD142" s="139"/>
      <c r="BE142" s="137"/>
      <c r="BF142" s="138"/>
      <c r="BG142" s="139"/>
      <c r="BH142" s="137"/>
      <c r="BI142" s="138"/>
      <c r="BJ142" s="139"/>
      <c r="BK142" s="137"/>
      <c r="BL142" s="138"/>
      <c r="BM142" s="139"/>
      <c r="BN142" s="4"/>
      <c r="BO142" s="8">
        <f t="shared" ref="BO142" si="91">IF(D142="","",IF(D142&gt;0,D142/5))</f>
        <v>0.4</v>
      </c>
      <c r="BP142" s="268" t="str">
        <f t="shared" ref="BP142" si="92">IF(D142&lt;3,REPT("n",INT(D142*6)),IF(D142=3,REPT("n",INT(D142*6)),IF(D142&gt;3,REPT("n",INT(D142*6)))))</f>
        <v>nnnnnnnnnnnn</v>
      </c>
      <c r="BQ142" s="268"/>
      <c r="BR142" s="11" t="str">
        <f>IF(C142="","",IF(C142="High",(REPT(" ",8)&amp;"l"),IF(C142="Med",(REPT(" ",5)&amp;"l"),IF(C142="Low",(REPT(" ",0*2)&amp;"l"),""))))</f>
        <v xml:space="preserve">        l</v>
      </c>
      <c r="BS142" s="5"/>
      <c r="BT142" s="199"/>
      <c r="BU142" s="209"/>
      <c r="BV142" s="199"/>
    </row>
    <row r="143" spans="1:74" ht="15" x14ac:dyDescent="0.2">
      <c r="A143" s="156"/>
      <c r="B143" s="158"/>
      <c r="C143" s="128"/>
      <c r="D143" s="128"/>
      <c r="E143" s="142"/>
      <c r="F143" s="146"/>
      <c r="G143" s="147"/>
      <c r="H143" s="148"/>
      <c r="I143" s="146"/>
      <c r="J143" s="147"/>
      <c r="K143" s="148"/>
      <c r="L143" s="146"/>
      <c r="M143" s="147"/>
      <c r="N143" s="148"/>
      <c r="O143" s="146"/>
      <c r="P143" s="147"/>
      <c r="Q143" s="148"/>
      <c r="R143" s="146"/>
      <c r="S143" s="147"/>
      <c r="T143" s="148"/>
      <c r="U143" s="146"/>
      <c r="V143" s="147"/>
      <c r="W143" s="148"/>
      <c r="X143" s="146"/>
      <c r="Y143" s="147"/>
      <c r="Z143" s="148"/>
      <c r="AA143" s="146"/>
      <c r="AB143" s="147"/>
      <c r="AC143" s="148"/>
      <c r="AD143" s="146"/>
      <c r="AE143" s="147"/>
      <c r="AF143" s="148"/>
      <c r="AG143" s="146"/>
      <c r="AH143" s="147"/>
      <c r="AI143" s="148"/>
      <c r="AJ143" s="146"/>
      <c r="AK143" s="147"/>
      <c r="AL143" s="148"/>
      <c r="AM143" s="146"/>
      <c r="AN143" s="147"/>
      <c r="AO143" s="148"/>
      <c r="AP143" s="146"/>
      <c r="AQ143" s="147"/>
      <c r="AR143" s="148"/>
      <c r="AS143" s="146"/>
      <c r="AT143" s="147"/>
      <c r="AU143" s="148"/>
      <c r="AV143" s="146"/>
      <c r="AW143" s="147"/>
      <c r="AX143" s="148"/>
      <c r="AY143" s="146"/>
      <c r="AZ143" s="147"/>
      <c r="BA143" s="148"/>
      <c r="BB143" s="146"/>
      <c r="BC143" s="147"/>
      <c r="BD143" s="148"/>
      <c r="BE143" s="146"/>
      <c r="BF143" s="147"/>
      <c r="BG143" s="148"/>
      <c r="BH143" s="146"/>
      <c r="BI143" s="147"/>
      <c r="BJ143" s="148"/>
      <c r="BK143" s="146"/>
      <c r="BL143" s="147"/>
      <c r="BM143" s="148"/>
      <c r="BN143" s="4"/>
      <c r="BO143" s="74"/>
      <c r="BP143" s="74"/>
      <c r="BQ143" s="74"/>
      <c r="BR143" s="74"/>
      <c r="BS143" s="5"/>
      <c r="BT143" s="199"/>
      <c r="BU143" s="198" t="str">
        <f>B144</f>
        <v xml:space="preserve">HOW IS ABOUT WITH FINANCE </v>
      </c>
      <c r="BV143" s="199"/>
    </row>
    <row r="144" spans="1:74" ht="15" customHeight="1" x14ac:dyDescent="0.2">
      <c r="A144" s="149">
        <v>13</v>
      </c>
      <c r="B144" s="164" t="s">
        <v>202</v>
      </c>
      <c r="C144" s="119" t="s">
        <v>32</v>
      </c>
      <c r="D144" s="118">
        <f>IFERROR(AVERAGEIF(D145:D149,"&gt;0"),0)</f>
        <v>2.5</v>
      </c>
      <c r="E144" s="151"/>
      <c r="F144" s="137"/>
      <c r="G144" s="138"/>
      <c r="H144" s="139"/>
      <c r="I144" s="137"/>
      <c r="J144" s="138"/>
      <c r="K144" s="139"/>
      <c r="L144" s="137"/>
      <c r="M144" s="138"/>
      <c r="N144" s="139"/>
      <c r="O144" s="137"/>
      <c r="P144" s="138"/>
      <c r="Q144" s="139"/>
      <c r="R144" s="137"/>
      <c r="S144" s="138"/>
      <c r="T144" s="139"/>
      <c r="U144" s="137"/>
      <c r="V144" s="138"/>
      <c r="W144" s="139"/>
      <c r="X144" s="137"/>
      <c r="Y144" s="138"/>
      <c r="Z144" s="139"/>
      <c r="AA144" s="137"/>
      <c r="AB144" s="138"/>
      <c r="AC144" s="139"/>
      <c r="AD144" s="137"/>
      <c r="AE144" s="138"/>
      <c r="AF144" s="139"/>
      <c r="AG144" s="137"/>
      <c r="AH144" s="138"/>
      <c r="AI144" s="139"/>
      <c r="AJ144" s="137"/>
      <c r="AK144" s="138"/>
      <c r="AL144" s="139"/>
      <c r="AM144" s="137"/>
      <c r="AN144" s="138"/>
      <c r="AO144" s="139"/>
      <c r="AP144" s="137"/>
      <c r="AQ144" s="138"/>
      <c r="AR144" s="139"/>
      <c r="AS144" s="137"/>
      <c r="AT144" s="138"/>
      <c r="AU144" s="139"/>
      <c r="AV144" s="137"/>
      <c r="AW144" s="138"/>
      <c r="AX144" s="139"/>
      <c r="AY144" s="137"/>
      <c r="AZ144" s="138"/>
      <c r="BA144" s="139"/>
      <c r="BB144" s="137"/>
      <c r="BC144" s="138"/>
      <c r="BD144" s="139"/>
      <c r="BE144" s="137"/>
      <c r="BF144" s="138"/>
      <c r="BG144" s="139"/>
      <c r="BH144" s="137"/>
      <c r="BI144" s="138"/>
      <c r="BJ144" s="139"/>
      <c r="BK144" s="137"/>
      <c r="BL144" s="138"/>
      <c r="BM144" s="139"/>
      <c r="BN144" s="4"/>
      <c r="BO144" s="55">
        <f>IF(D144&lt;1,"",IF(D144&gt;0,D144/5))</f>
        <v>0.5</v>
      </c>
      <c r="BP144" s="274" t="str">
        <f t="shared" ref="BP144:BP149" si="93">IF(D144&lt;3,REPT("n",INT(D144*6)),IF(D144=3,REPT("n",INT(D144*6)),IF(D144&gt;3,REPT("n",INT(D144*6)))))</f>
        <v>nnnnnnnnnnnnnnn</v>
      </c>
      <c r="BQ144" s="274"/>
      <c r="BR144" s="10" t="str">
        <f>IF(C144="","",IF(C144="High",(REPT(" ",8)&amp;"l"),IF(C144="Med",(REPT(" ",5)&amp;"l"),IF(C144="Low",(REPT(" ",0*2)&amp;"l"),""))))</f>
        <v xml:space="preserve">     l</v>
      </c>
      <c r="BS144" s="5"/>
      <c r="BT144" s="199"/>
      <c r="BU144" s="209"/>
      <c r="BV144" s="199"/>
    </row>
    <row r="145" spans="1:74" ht="14" customHeight="1" outlineLevel="1" x14ac:dyDescent="0.2">
      <c r="A145" s="169" t="s">
        <v>106</v>
      </c>
      <c r="B145" s="168" t="s">
        <v>203</v>
      </c>
      <c r="C145" s="124" t="s">
        <v>32</v>
      </c>
      <c r="D145" s="123">
        <v>5</v>
      </c>
      <c r="E145" s="151"/>
      <c r="F145" s="137"/>
      <c r="G145" s="138"/>
      <c r="H145" s="139"/>
      <c r="I145" s="137"/>
      <c r="J145" s="138"/>
      <c r="K145" s="139"/>
      <c r="L145" s="137"/>
      <c r="M145" s="138"/>
      <c r="N145" s="139"/>
      <c r="O145" s="137"/>
      <c r="P145" s="138"/>
      <c r="Q145" s="139"/>
      <c r="R145" s="137"/>
      <c r="S145" s="138"/>
      <c r="T145" s="139"/>
      <c r="U145" s="137"/>
      <c r="V145" s="138"/>
      <c r="W145" s="139"/>
      <c r="X145" s="137"/>
      <c r="Y145" s="138"/>
      <c r="Z145" s="139"/>
      <c r="AA145" s="137"/>
      <c r="AB145" s="138"/>
      <c r="AC145" s="139"/>
      <c r="AD145" s="137"/>
      <c r="AE145" s="138"/>
      <c r="AF145" s="139"/>
      <c r="AG145" s="137"/>
      <c r="AH145" s="138"/>
      <c r="AI145" s="139"/>
      <c r="AJ145" s="137"/>
      <c r="AK145" s="138"/>
      <c r="AL145" s="139"/>
      <c r="AM145" s="137"/>
      <c r="AN145" s="138"/>
      <c r="AO145" s="139"/>
      <c r="AP145" s="137"/>
      <c r="AQ145" s="138"/>
      <c r="AR145" s="139"/>
      <c r="AS145" s="137"/>
      <c r="AT145" s="138"/>
      <c r="AU145" s="139"/>
      <c r="AV145" s="137"/>
      <c r="AW145" s="138"/>
      <c r="AX145" s="139"/>
      <c r="AY145" s="137"/>
      <c r="AZ145" s="138"/>
      <c r="BA145" s="139"/>
      <c r="BB145" s="137"/>
      <c r="BC145" s="138"/>
      <c r="BD145" s="139"/>
      <c r="BE145" s="137"/>
      <c r="BF145" s="138"/>
      <c r="BG145" s="139"/>
      <c r="BH145" s="137"/>
      <c r="BI145" s="138"/>
      <c r="BJ145" s="139"/>
      <c r="BK145" s="137"/>
      <c r="BL145" s="138"/>
      <c r="BM145" s="139"/>
      <c r="BN145" s="4"/>
      <c r="BO145" s="8">
        <f t="shared" ref="BO145" si="94">IF(D145="","",IF(D145&gt;0,D145/5))</f>
        <v>1</v>
      </c>
      <c r="BP145" s="268" t="str">
        <f t="shared" ref="BP145" si="95">IF(D145&lt;3,REPT("n",INT(D145*6)),IF(D145=3,REPT("n",INT(D145*6)),IF(D145&gt;3,REPT("n",INT(D145*6)))))</f>
        <v>nnnnnnnnnnnnnnnnnnnnnnnnnnnnnn</v>
      </c>
      <c r="BQ145" s="268"/>
      <c r="BR145" s="11" t="str">
        <f>IF(C145="","",IF(C145="High",(REPT(" ",8)&amp;"l"),IF(C145="Med",(REPT(" ",5)&amp;"l"),IF(C145="Low",(REPT(" ",0*2)&amp;"l"),""))))</f>
        <v xml:space="preserve">     l</v>
      </c>
      <c r="BS145" s="5"/>
      <c r="BT145" s="199"/>
      <c r="BU145" s="283">
        <f>BO144</f>
        <v>0.5</v>
      </c>
      <c r="BV145" s="199"/>
    </row>
    <row r="146" spans="1:74" ht="14" customHeight="1" outlineLevel="1" x14ac:dyDescent="0.2">
      <c r="A146" s="169" t="s">
        <v>107</v>
      </c>
      <c r="B146" s="168" t="s">
        <v>204</v>
      </c>
      <c r="C146" s="124" t="s">
        <v>24</v>
      </c>
      <c r="D146" s="123">
        <v>2</v>
      </c>
      <c r="E146" s="151"/>
      <c r="F146" s="137"/>
      <c r="G146" s="138"/>
      <c r="H146" s="139"/>
      <c r="I146" s="137"/>
      <c r="J146" s="138"/>
      <c r="K146" s="139"/>
      <c r="L146" s="137"/>
      <c r="M146" s="138"/>
      <c r="N146" s="139"/>
      <c r="O146" s="137"/>
      <c r="P146" s="138"/>
      <c r="Q146" s="139"/>
      <c r="R146" s="137"/>
      <c r="S146" s="138"/>
      <c r="T146" s="139"/>
      <c r="U146" s="137"/>
      <c r="V146" s="138"/>
      <c r="W146" s="139"/>
      <c r="X146" s="137"/>
      <c r="Y146" s="138"/>
      <c r="Z146" s="139"/>
      <c r="AA146" s="137"/>
      <c r="AB146" s="138"/>
      <c r="AC146" s="139"/>
      <c r="AD146" s="137"/>
      <c r="AE146" s="138"/>
      <c r="AF146" s="139"/>
      <c r="AG146" s="137"/>
      <c r="AH146" s="138"/>
      <c r="AI146" s="139"/>
      <c r="AJ146" s="137"/>
      <c r="AK146" s="138"/>
      <c r="AL146" s="139"/>
      <c r="AM146" s="137"/>
      <c r="AN146" s="138"/>
      <c r="AO146" s="139"/>
      <c r="AP146" s="137"/>
      <c r="AQ146" s="138"/>
      <c r="AR146" s="139"/>
      <c r="AS146" s="137"/>
      <c r="AT146" s="138"/>
      <c r="AU146" s="139"/>
      <c r="AV146" s="137"/>
      <c r="AW146" s="138"/>
      <c r="AX146" s="139"/>
      <c r="AY146" s="137"/>
      <c r="AZ146" s="138"/>
      <c r="BA146" s="139"/>
      <c r="BB146" s="137"/>
      <c r="BC146" s="138"/>
      <c r="BD146" s="139"/>
      <c r="BE146" s="137"/>
      <c r="BF146" s="138"/>
      <c r="BG146" s="139"/>
      <c r="BH146" s="137"/>
      <c r="BI146" s="138"/>
      <c r="BJ146" s="139"/>
      <c r="BK146" s="137"/>
      <c r="BL146" s="138"/>
      <c r="BM146" s="139"/>
      <c r="BN146" s="4"/>
      <c r="BO146" s="8">
        <f t="shared" ref="BO146:BO148" si="96">IF(D146="","",IF(D146&gt;0,D146/5))</f>
        <v>0.4</v>
      </c>
      <c r="BP146" s="268" t="str">
        <f t="shared" ref="BP146:BP148" si="97">IF(D146&lt;3,REPT("n",INT(D146*6)),IF(D146=3,REPT("n",INT(D146*6)),IF(D146&gt;3,REPT("n",INT(D146*6)))))</f>
        <v>nnnnnnnnnnnn</v>
      </c>
      <c r="BQ146" s="268"/>
      <c r="BR146" s="11" t="str">
        <f t="shared" ref="BR146:BR148" si="98">IF(C146="","",IF(C146="High",(REPT(" ",8)&amp;"l"),IF(C146="Med",(REPT(" ",5)&amp;"l"),IF(C146="Low",(REPT(" ",0*2)&amp;"l"),""))))</f>
        <v xml:space="preserve">        l</v>
      </c>
      <c r="BS146" s="5"/>
      <c r="BT146" s="199"/>
      <c r="BU146" s="284"/>
      <c r="BV146" s="199"/>
    </row>
    <row r="147" spans="1:74" ht="14" customHeight="1" outlineLevel="1" x14ac:dyDescent="0.2">
      <c r="A147" s="169" t="s">
        <v>108</v>
      </c>
      <c r="B147" s="168" t="s">
        <v>109</v>
      </c>
      <c r="C147" s="124" t="s">
        <v>24</v>
      </c>
      <c r="D147" s="123">
        <v>2</v>
      </c>
      <c r="E147" s="151"/>
      <c r="F147" s="137"/>
      <c r="G147" s="138"/>
      <c r="H147" s="139"/>
      <c r="I147" s="137"/>
      <c r="J147" s="138"/>
      <c r="K147" s="139"/>
      <c r="L147" s="137"/>
      <c r="M147" s="138"/>
      <c r="N147" s="139"/>
      <c r="O147" s="137"/>
      <c r="P147" s="138"/>
      <c r="Q147" s="139"/>
      <c r="R147" s="137"/>
      <c r="S147" s="138"/>
      <c r="T147" s="139"/>
      <c r="U147" s="137"/>
      <c r="V147" s="138"/>
      <c r="W147" s="139"/>
      <c r="X147" s="137"/>
      <c r="Y147" s="138"/>
      <c r="Z147" s="139"/>
      <c r="AA147" s="137"/>
      <c r="AB147" s="138"/>
      <c r="AC147" s="139"/>
      <c r="AD147" s="137"/>
      <c r="AE147" s="138"/>
      <c r="AF147" s="139"/>
      <c r="AG147" s="137"/>
      <c r="AH147" s="138"/>
      <c r="AI147" s="139"/>
      <c r="AJ147" s="137"/>
      <c r="AK147" s="138"/>
      <c r="AL147" s="139"/>
      <c r="AM147" s="137"/>
      <c r="AN147" s="138"/>
      <c r="AO147" s="139"/>
      <c r="AP147" s="137"/>
      <c r="AQ147" s="138"/>
      <c r="AR147" s="139"/>
      <c r="AS147" s="137"/>
      <c r="AT147" s="138"/>
      <c r="AU147" s="139"/>
      <c r="AV147" s="137"/>
      <c r="AW147" s="138"/>
      <c r="AX147" s="139"/>
      <c r="AY147" s="137"/>
      <c r="AZ147" s="138"/>
      <c r="BA147" s="139"/>
      <c r="BB147" s="137"/>
      <c r="BC147" s="138"/>
      <c r="BD147" s="139"/>
      <c r="BE147" s="137"/>
      <c r="BF147" s="138"/>
      <c r="BG147" s="139"/>
      <c r="BH147" s="137"/>
      <c r="BI147" s="138"/>
      <c r="BJ147" s="139"/>
      <c r="BK147" s="137"/>
      <c r="BL147" s="138"/>
      <c r="BM147" s="139"/>
      <c r="BN147" s="4"/>
      <c r="BO147" s="8">
        <f t="shared" si="96"/>
        <v>0.4</v>
      </c>
      <c r="BP147" s="268" t="str">
        <f t="shared" si="97"/>
        <v>nnnnnnnnnnnn</v>
      </c>
      <c r="BQ147" s="268"/>
      <c r="BR147" s="11" t="str">
        <f t="shared" si="98"/>
        <v xml:space="preserve">        l</v>
      </c>
      <c r="BS147" s="5"/>
      <c r="BT147" s="199"/>
      <c r="BU147" s="284"/>
      <c r="BV147" s="199"/>
    </row>
    <row r="148" spans="1:74" ht="14" customHeight="1" outlineLevel="1" x14ac:dyDescent="0.2">
      <c r="A148" s="169" t="s">
        <v>110</v>
      </c>
      <c r="B148" s="168" t="s">
        <v>111</v>
      </c>
      <c r="C148" s="124" t="s">
        <v>24</v>
      </c>
      <c r="D148" s="123">
        <v>1</v>
      </c>
      <c r="E148" s="151"/>
      <c r="F148" s="137"/>
      <c r="G148" s="138"/>
      <c r="H148" s="139"/>
      <c r="I148" s="137"/>
      <c r="J148" s="138"/>
      <c r="K148" s="139"/>
      <c r="L148" s="137"/>
      <c r="M148" s="138"/>
      <c r="N148" s="139"/>
      <c r="O148" s="137"/>
      <c r="P148" s="138"/>
      <c r="Q148" s="139"/>
      <c r="R148" s="137"/>
      <c r="S148" s="138"/>
      <c r="T148" s="139"/>
      <c r="U148" s="137"/>
      <c r="V148" s="138"/>
      <c r="W148" s="139"/>
      <c r="X148" s="137"/>
      <c r="Y148" s="138"/>
      <c r="Z148" s="139"/>
      <c r="AA148" s="137"/>
      <c r="AB148" s="138"/>
      <c r="AC148" s="139"/>
      <c r="AD148" s="137"/>
      <c r="AE148" s="138"/>
      <c r="AF148" s="139"/>
      <c r="AG148" s="137"/>
      <c r="AH148" s="138"/>
      <c r="AI148" s="139"/>
      <c r="AJ148" s="137"/>
      <c r="AK148" s="138"/>
      <c r="AL148" s="139"/>
      <c r="AM148" s="137"/>
      <c r="AN148" s="138"/>
      <c r="AO148" s="139"/>
      <c r="AP148" s="137"/>
      <c r="AQ148" s="138"/>
      <c r="AR148" s="139"/>
      <c r="AS148" s="137"/>
      <c r="AT148" s="138"/>
      <c r="AU148" s="139"/>
      <c r="AV148" s="137"/>
      <c r="AW148" s="138"/>
      <c r="AX148" s="139"/>
      <c r="AY148" s="137"/>
      <c r="AZ148" s="138"/>
      <c r="BA148" s="139"/>
      <c r="BB148" s="137"/>
      <c r="BC148" s="138"/>
      <c r="BD148" s="139"/>
      <c r="BE148" s="137"/>
      <c r="BF148" s="138"/>
      <c r="BG148" s="139"/>
      <c r="BH148" s="137"/>
      <c r="BI148" s="138"/>
      <c r="BJ148" s="139"/>
      <c r="BK148" s="137"/>
      <c r="BL148" s="138"/>
      <c r="BM148" s="139"/>
      <c r="BN148" s="4"/>
      <c r="BO148" s="8">
        <f t="shared" si="96"/>
        <v>0.2</v>
      </c>
      <c r="BP148" s="268" t="str">
        <f t="shared" si="97"/>
        <v>nnnnnn</v>
      </c>
      <c r="BQ148" s="268"/>
      <c r="BR148" s="11" t="str">
        <f t="shared" si="98"/>
        <v xml:space="preserve">        l</v>
      </c>
      <c r="BS148" s="5"/>
      <c r="BT148" s="199"/>
      <c r="BU148" s="284"/>
      <c r="BV148" s="199"/>
    </row>
    <row r="149" spans="1:74" ht="14" customHeight="1" outlineLevel="1" x14ac:dyDescent="0.2">
      <c r="A149" s="169" t="s">
        <v>112</v>
      </c>
      <c r="B149" s="168"/>
      <c r="C149" s="124"/>
      <c r="D149" s="123"/>
      <c r="E149" s="142"/>
      <c r="F149" s="137"/>
      <c r="G149" s="138"/>
      <c r="H149" s="139"/>
      <c r="I149" s="137"/>
      <c r="J149" s="138"/>
      <c r="K149" s="139"/>
      <c r="L149" s="137"/>
      <c r="M149" s="138"/>
      <c r="N149" s="139"/>
      <c r="O149" s="137"/>
      <c r="P149" s="138"/>
      <c r="Q149" s="139"/>
      <c r="R149" s="137"/>
      <c r="S149" s="138"/>
      <c r="T149" s="139"/>
      <c r="U149" s="137"/>
      <c r="V149" s="138"/>
      <c r="W149" s="139"/>
      <c r="X149" s="137"/>
      <c r="Y149" s="138"/>
      <c r="Z149" s="139"/>
      <c r="AA149" s="137"/>
      <c r="AB149" s="138"/>
      <c r="AC149" s="139"/>
      <c r="AD149" s="137"/>
      <c r="AE149" s="138"/>
      <c r="AF149" s="139"/>
      <c r="AG149" s="137"/>
      <c r="AH149" s="138"/>
      <c r="AI149" s="139"/>
      <c r="AJ149" s="137"/>
      <c r="AK149" s="138"/>
      <c r="AL149" s="139"/>
      <c r="AM149" s="137"/>
      <c r="AN149" s="138"/>
      <c r="AO149" s="139"/>
      <c r="AP149" s="137"/>
      <c r="AQ149" s="138"/>
      <c r="AR149" s="139"/>
      <c r="AS149" s="137"/>
      <c r="AT149" s="138"/>
      <c r="AU149" s="139"/>
      <c r="AV149" s="137"/>
      <c r="AW149" s="138"/>
      <c r="AX149" s="139"/>
      <c r="AY149" s="137"/>
      <c r="AZ149" s="138"/>
      <c r="BA149" s="139"/>
      <c r="BB149" s="137"/>
      <c r="BC149" s="138"/>
      <c r="BD149" s="139"/>
      <c r="BE149" s="137"/>
      <c r="BF149" s="138"/>
      <c r="BG149" s="139"/>
      <c r="BH149" s="137"/>
      <c r="BI149" s="138"/>
      <c r="BJ149" s="139"/>
      <c r="BK149" s="137"/>
      <c r="BL149" s="138"/>
      <c r="BM149" s="139"/>
      <c r="BN149" s="4"/>
      <c r="BO149" s="8" t="str">
        <f t="shared" ref="BO149" si="99">IF(D149="","",IF(D149&gt;0,D149/5))</f>
        <v/>
      </c>
      <c r="BP149" s="268" t="str">
        <f t="shared" si="93"/>
        <v/>
      </c>
      <c r="BQ149" s="268"/>
      <c r="BR149" s="11" t="str">
        <f>IF(C149="","",IF(C149="High",(REPT(" ",8)&amp;"l"),IF(C149="Med",(REPT(" ",5)&amp;"l"),IF(C149="Low",(REPT(" ",0*2)&amp;"l"),""))))</f>
        <v/>
      </c>
      <c r="BS149" s="5"/>
      <c r="BT149" s="199"/>
      <c r="BU149" s="210"/>
      <c r="BV149" s="199"/>
    </row>
    <row r="150" spans="1:74" ht="15" x14ac:dyDescent="0.2">
      <c r="A150" s="156"/>
      <c r="B150" s="158"/>
      <c r="C150" s="128"/>
      <c r="D150" s="128"/>
      <c r="E150" s="142"/>
      <c r="F150" s="146"/>
      <c r="G150" s="147"/>
      <c r="H150" s="148"/>
      <c r="I150" s="146"/>
      <c r="J150" s="147"/>
      <c r="K150" s="148"/>
      <c r="L150" s="146"/>
      <c r="M150" s="147"/>
      <c r="N150" s="148"/>
      <c r="O150" s="146"/>
      <c r="P150" s="147"/>
      <c r="Q150" s="148"/>
      <c r="R150" s="146"/>
      <c r="S150" s="147"/>
      <c r="T150" s="148"/>
      <c r="U150" s="146"/>
      <c r="V150" s="147"/>
      <c r="W150" s="148"/>
      <c r="X150" s="146"/>
      <c r="Y150" s="147"/>
      <c r="Z150" s="148"/>
      <c r="AA150" s="146"/>
      <c r="AB150" s="147"/>
      <c r="AC150" s="148"/>
      <c r="AD150" s="146"/>
      <c r="AE150" s="147"/>
      <c r="AF150" s="148"/>
      <c r="AG150" s="146"/>
      <c r="AH150" s="147"/>
      <c r="AI150" s="148"/>
      <c r="AJ150" s="146"/>
      <c r="AK150" s="147"/>
      <c r="AL150" s="148"/>
      <c r="AM150" s="146"/>
      <c r="AN150" s="147"/>
      <c r="AO150" s="148"/>
      <c r="AP150" s="146"/>
      <c r="AQ150" s="147"/>
      <c r="AR150" s="148"/>
      <c r="AS150" s="146"/>
      <c r="AT150" s="147"/>
      <c r="AU150" s="148"/>
      <c r="AV150" s="146"/>
      <c r="AW150" s="147"/>
      <c r="AX150" s="148"/>
      <c r="AY150" s="146"/>
      <c r="AZ150" s="147"/>
      <c r="BA150" s="148"/>
      <c r="BB150" s="146"/>
      <c r="BC150" s="147"/>
      <c r="BD150" s="148"/>
      <c r="BE150" s="146"/>
      <c r="BF150" s="147"/>
      <c r="BG150" s="148"/>
      <c r="BH150" s="146"/>
      <c r="BI150" s="147"/>
      <c r="BJ150" s="148"/>
      <c r="BK150" s="146"/>
      <c r="BL150" s="147"/>
      <c r="BM150" s="148"/>
      <c r="BN150" s="4"/>
      <c r="BO150" s="74"/>
      <c r="BP150" s="74"/>
      <c r="BQ150" s="74"/>
      <c r="BR150" s="74"/>
      <c r="BS150" s="5"/>
      <c r="BT150" s="199"/>
      <c r="BU150" s="198" t="str">
        <f>B151</f>
        <v>HOW IS THE ANTI-DOPING matter handeled?</v>
      </c>
      <c r="BV150" s="199"/>
    </row>
    <row r="151" spans="1:74" ht="15" customHeight="1" x14ac:dyDescent="0.2">
      <c r="A151" s="149">
        <v>14</v>
      </c>
      <c r="B151" s="164" t="s">
        <v>205</v>
      </c>
      <c r="C151" s="119" t="s">
        <v>24</v>
      </c>
      <c r="D151" s="118">
        <f>IFERROR(AVERAGEIF(D152:D156,"&gt;0"),0)</f>
        <v>2</v>
      </c>
      <c r="E151" s="151"/>
      <c r="F151" s="137"/>
      <c r="G151" s="138"/>
      <c r="H151" s="139"/>
      <c r="I151" s="137"/>
      <c r="J151" s="138"/>
      <c r="K151" s="139"/>
      <c r="L151" s="137"/>
      <c r="M151" s="138"/>
      <c r="N151" s="139"/>
      <c r="O151" s="137"/>
      <c r="P151" s="138"/>
      <c r="Q151" s="139"/>
      <c r="R151" s="137"/>
      <c r="S151" s="138"/>
      <c r="T151" s="139"/>
      <c r="U151" s="137"/>
      <c r="V151" s="138"/>
      <c r="W151" s="139"/>
      <c r="X151" s="137"/>
      <c r="Y151" s="138"/>
      <c r="Z151" s="139"/>
      <c r="AA151" s="137"/>
      <c r="AB151" s="138"/>
      <c r="AC151" s="139"/>
      <c r="AD151" s="137"/>
      <c r="AE151" s="138"/>
      <c r="AF151" s="139"/>
      <c r="AG151" s="137"/>
      <c r="AH151" s="138"/>
      <c r="AI151" s="139"/>
      <c r="AJ151" s="137"/>
      <c r="AK151" s="138"/>
      <c r="AL151" s="139"/>
      <c r="AM151" s="137"/>
      <c r="AN151" s="138"/>
      <c r="AO151" s="139"/>
      <c r="AP151" s="137"/>
      <c r="AQ151" s="138"/>
      <c r="AR151" s="139"/>
      <c r="AS151" s="137"/>
      <c r="AT151" s="138"/>
      <c r="AU151" s="139"/>
      <c r="AV151" s="137"/>
      <c r="AW151" s="138"/>
      <c r="AX151" s="139"/>
      <c r="AY151" s="137"/>
      <c r="AZ151" s="138"/>
      <c r="BA151" s="139"/>
      <c r="BB151" s="137"/>
      <c r="BC151" s="138"/>
      <c r="BD151" s="139"/>
      <c r="BE151" s="137"/>
      <c r="BF151" s="138"/>
      <c r="BG151" s="139"/>
      <c r="BH151" s="137"/>
      <c r="BI151" s="138"/>
      <c r="BJ151" s="139"/>
      <c r="BK151" s="137"/>
      <c r="BL151" s="138"/>
      <c r="BM151" s="139"/>
      <c r="BN151" s="4"/>
      <c r="BO151" s="55">
        <f>IF(D151&lt;1,"",IF(D151&gt;0,D151/5))</f>
        <v>0.4</v>
      </c>
      <c r="BP151" s="274" t="str">
        <f t="shared" ref="BP151:BP152" si="100">IF(D151&lt;3,REPT("n",INT(D151*6)),IF(D151=3,REPT("n",INT(D151*6)),IF(D151&gt;3,REPT("n",INT(D151*6)))))</f>
        <v>nnnnnnnnnnnn</v>
      </c>
      <c r="BQ151" s="274"/>
      <c r="BR151" s="10" t="str">
        <f>IF(C151="","",IF(C151="High",(REPT(" ",8)&amp;"l"),IF(C151="Med",(REPT(" ",5)&amp;"l"),IF(C151="Low",(REPT(" ",0*2)&amp;"l"),""))))</f>
        <v xml:space="preserve">        l</v>
      </c>
      <c r="BS151" s="5"/>
      <c r="BT151" s="199"/>
      <c r="BU151" s="209"/>
      <c r="BV151" s="199"/>
    </row>
    <row r="152" spans="1:74" ht="14" customHeight="1" outlineLevel="1" x14ac:dyDescent="0.2">
      <c r="A152" s="169" t="s">
        <v>113</v>
      </c>
      <c r="B152" s="168" t="s">
        <v>114</v>
      </c>
      <c r="C152" s="124" t="s">
        <v>24</v>
      </c>
      <c r="D152" s="123">
        <v>1</v>
      </c>
      <c r="E152" s="142"/>
      <c r="F152" s="137"/>
      <c r="G152" s="138"/>
      <c r="H152" s="139"/>
      <c r="I152" s="137"/>
      <c r="J152" s="138"/>
      <c r="K152" s="139"/>
      <c r="L152" s="137"/>
      <c r="M152" s="138"/>
      <c r="N152" s="139"/>
      <c r="O152" s="137"/>
      <c r="P152" s="138"/>
      <c r="Q152" s="139"/>
      <c r="R152" s="137"/>
      <c r="S152" s="138"/>
      <c r="T152" s="139"/>
      <c r="U152" s="137"/>
      <c r="V152" s="138"/>
      <c r="W152" s="139"/>
      <c r="X152" s="137"/>
      <c r="Y152" s="138"/>
      <c r="Z152" s="139"/>
      <c r="AA152" s="137"/>
      <c r="AB152" s="138"/>
      <c r="AC152" s="139"/>
      <c r="AD152" s="137"/>
      <c r="AE152" s="138"/>
      <c r="AF152" s="139"/>
      <c r="AG152" s="137"/>
      <c r="AH152" s="138"/>
      <c r="AI152" s="139"/>
      <c r="AJ152" s="137"/>
      <c r="AK152" s="138"/>
      <c r="AL152" s="139"/>
      <c r="AM152" s="137"/>
      <c r="AN152" s="138"/>
      <c r="AO152" s="139"/>
      <c r="AP152" s="137"/>
      <c r="AQ152" s="138"/>
      <c r="AR152" s="139"/>
      <c r="AS152" s="137"/>
      <c r="AT152" s="138"/>
      <c r="AU152" s="139"/>
      <c r="AV152" s="137"/>
      <c r="AW152" s="138"/>
      <c r="AX152" s="139"/>
      <c r="AY152" s="137"/>
      <c r="AZ152" s="138"/>
      <c r="BA152" s="139"/>
      <c r="BB152" s="137"/>
      <c r="BC152" s="138"/>
      <c r="BD152" s="139"/>
      <c r="BE152" s="137"/>
      <c r="BF152" s="138"/>
      <c r="BG152" s="139"/>
      <c r="BH152" s="137"/>
      <c r="BI152" s="138"/>
      <c r="BJ152" s="139"/>
      <c r="BK152" s="137"/>
      <c r="BL152" s="138"/>
      <c r="BM152" s="139"/>
      <c r="BN152" s="4"/>
      <c r="BO152" s="8">
        <f t="shared" ref="BO152" si="101">IF(D152="","",IF(D152&gt;0,D152/5))</f>
        <v>0.2</v>
      </c>
      <c r="BP152" s="268" t="str">
        <f t="shared" si="100"/>
        <v>nnnnnn</v>
      </c>
      <c r="BQ152" s="268"/>
      <c r="BR152" s="11" t="str">
        <f>IF(C152="","",IF(C152="High",(REPT(" ",8)&amp;"l"),IF(C152="Med",(REPT(" ",5)&amp;"l"),IF(C152="Low",(REPT(" ",0*2)&amp;"l"),""))))</f>
        <v xml:space="preserve">        l</v>
      </c>
      <c r="BS152" s="5"/>
      <c r="BT152" s="199"/>
      <c r="BU152" s="283">
        <f>BO151</f>
        <v>0.4</v>
      </c>
      <c r="BV152" s="199"/>
    </row>
    <row r="153" spans="1:74" ht="14" customHeight="1" outlineLevel="1" x14ac:dyDescent="0.2">
      <c r="A153" s="169" t="s">
        <v>115</v>
      </c>
      <c r="B153" s="161" t="s">
        <v>189</v>
      </c>
      <c r="C153" s="124" t="s">
        <v>24</v>
      </c>
      <c r="D153" s="123">
        <v>2</v>
      </c>
      <c r="E153" s="142"/>
      <c r="F153" s="137"/>
      <c r="G153" s="138"/>
      <c r="H153" s="139"/>
      <c r="I153" s="137"/>
      <c r="J153" s="138"/>
      <c r="K153" s="139"/>
      <c r="L153" s="137"/>
      <c r="M153" s="138"/>
      <c r="N153" s="139"/>
      <c r="O153" s="137"/>
      <c r="P153" s="138"/>
      <c r="Q153" s="139"/>
      <c r="R153" s="137"/>
      <c r="S153" s="138"/>
      <c r="T153" s="139"/>
      <c r="U153" s="137"/>
      <c r="V153" s="138"/>
      <c r="W153" s="139"/>
      <c r="X153" s="137"/>
      <c r="Y153" s="138"/>
      <c r="Z153" s="139"/>
      <c r="AA153" s="137"/>
      <c r="AB153" s="138"/>
      <c r="AC153" s="139"/>
      <c r="AD153" s="137"/>
      <c r="AE153" s="138"/>
      <c r="AF153" s="139"/>
      <c r="AG153" s="137"/>
      <c r="AH153" s="138"/>
      <c r="AI153" s="139"/>
      <c r="AJ153" s="137"/>
      <c r="AK153" s="138"/>
      <c r="AL153" s="139"/>
      <c r="AM153" s="137"/>
      <c r="AN153" s="138"/>
      <c r="AO153" s="139"/>
      <c r="AP153" s="137"/>
      <c r="AQ153" s="138"/>
      <c r="AR153" s="139"/>
      <c r="AS153" s="137"/>
      <c r="AT153" s="138"/>
      <c r="AU153" s="139"/>
      <c r="AV153" s="137"/>
      <c r="AW153" s="138"/>
      <c r="AX153" s="139"/>
      <c r="AY153" s="137"/>
      <c r="AZ153" s="138"/>
      <c r="BA153" s="139"/>
      <c r="BB153" s="137"/>
      <c r="BC153" s="138"/>
      <c r="BD153" s="139"/>
      <c r="BE153" s="137"/>
      <c r="BF153" s="138"/>
      <c r="BG153" s="139"/>
      <c r="BH153" s="137"/>
      <c r="BI153" s="138"/>
      <c r="BJ153" s="139"/>
      <c r="BK153" s="137"/>
      <c r="BL153" s="138"/>
      <c r="BM153" s="139"/>
      <c r="BN153" s="4"/>
      <c r="BO153" s="8">
        <f t="shared" ref="BO153:BO155" si="102">IF(D153="","",IF(D153&gt;0,D153/5))</f>
        <v>0.4</v>
      </c>
      <c r="BP153" s="268" t="str">
        <f t="shared" ref="BP153:BP155" si="103">IF(D153&lt;3,REPT("n",INT(D153*6)),IF(D153=3,REPT("n",INT(D153*6)),IF(D153&gt;3,REPT("n",INT(D153*6)))))</f>
        <v>nnnnnnnnnnnn</v>
      </c>
      <c r="BQ153" s="268"/>
      <c r="BR153" s="11" t="str">
        <f t="shared" ref="BR153:BR155" si="104">IF(C153="","",IF(C153="High",(REPT(" ",8)&amp;"l"),IF(C153="Med",(REPT(" ",5)&amp;"l"),IF(C153="Low",(REPT(" ",0*2)&amp;"l"),""))))</f>
        <v xml:space="preserve">        l</v>
      </c>
      <c r="BS153" s="5"/>
      <c r="BT153" s="199"/>
      <c r="BU153" s="284"/>
      <c r="BV153" s="199"/>
    </row>
    <row r="154" spans="1:74" ht="14" customHeight="1" outlineLevel="1" x14ac:dyDescent="0.2">
      <c r="A154" s="169" t="s">
        <v>116</v>
      </c>
      <c r="B154" s="161" t="s">
        <v>117</v>
      </c>
      <c r="C154" s="124" t="s">
        <v>24</v>
      </c>
      <c r="D154" s="123">
        <v>2</v>
      </c>
      <c r="E154" s="142"/>
      <c r="F154" s="137"/>
      <c r="G154" s="138"/>
      <c r="H154" s="139"/>
      <c r="I154" s="137"/>
      <c r="J154" s="138"/>
      <c r="K154" s="139"/>
      <c r="L154" s="137"/>
      <c r="M154" s="138"/>
      <c r="N154" s="139"/>
      <c r="O154" s="137"/>
      <c r="P154" s="138"/>
      <c r="Q154" s="139"/>
      <c r="R154" s="137"/>
      <c r="S154" s="138"/>
      <c r="T154" s="139"/>
      <c r="U154" s="137"/>
      <c r="V154" s="138"/>
      <c r="W154" s="139"/>
      <c r="X154" s="137"/>
      <c r="Y154" s="138"/>
      <c r="Z154" s="139"/>
      <c r="AA154" s="137"/>
      <c r="AB154" s="138"/>
      <c r="AC154" s="139"/>
      <c r="AD154" s="137"/>
      <c r="AE154" s="138"/>
      <c r="AF154" s="139"/>
      <c r="AG154" s="137"/>
      <c r="AH154" s="138"/>
      <c r="AI154" s="139"/>
      <c r="AJ154" s="137"/>
      <c r="AK154" s="138"/>
      <c r="AL154" s="139"/>
      <c r="AM154" s="137"/>
      <c r="AN154" s="138"/>
      <c r="AO154" s="139"/>
      <c r="AP154" s="137"/>
      <c r="AQ154" s="138"/>
      <c r="AR154" s="139"/>
      <c r="AS154" s="137"/>
      <c r="AT154" s="138"/>
      <c r="AU154" s="139"/>
      <c r="AV154" s="137"/>
      <c r="AW154" s="138"/>
      <c r="AX154" s="139"/>
      <c r="AY154" s="137"/>
      <c r="AZ154" s="138"/>
      <c r="BA154" s="139"/>
      <c r="BB154" s="137"/>
      <c r="BC154" s="138"/>
      <c r="BD154" s="139"/>
      <c r="BE154" s="137"/>
      <c r="BF154" s="138"/>
      <c r="BG154" s="139"/>
      <c r="BH154" s="137"/>
      <c r="BI154" s="138"/>
      <c r="BJ154" s="139"/>
      <c r="BK154" s="137"/>
      <c r="BL154" s="138"/>
      <c r="BM154" s="139"/>
      <c r="BN154" s="4"/>
      <c r="BO154" s="8">
        <f t="shared" si="102"/>
        <v>0.4</v>
      </c>
      <c r="BP154" s="268" t="str">
        <f t="shared" si="103"/>
        <v>nnnnnnnnnnnn</v>
      </c>
      <c r="BQ154" s="268"/>
      <c r="BR154" s="11" t="str">
        <f t="shared" si="104"/>
        <v xml:space="preserve">        l</v>
      </c>
      <c r="BS154" s="5"/>
      <c r="BT154" s="199"/>
      <c r="BU154" s="284"/>
      <c r="BV154" s="199"/>
    </row>
    <row r="155" spans="1:74" ht="14" customHeight="1" outlineLevel="1" x14ac:dyDescent="0.2">
      <c r="A155" s="169" t="s">
        <v>118</v>
      </c>
      <c r="B155" s="161" t="s">
        <v>190</v>
      </c>
      <c r="C155" s="124" t="s">
        <v>24</v>
      </c>
      <c r="D155" s="123">
        <v>3</v>
      </c>
      <c r="E155" s="142"/>
      <c r="F155" s="137"/>
      <c r="G155" s="138"/>
      <c r="H155" s="139"/>
      <c r="I155" s="137"/>
      <c r="J155" s="138"/>
      <c r="K155" s="139"/>
      <c r="L155" s="137"/>
      <c r="M155" s="138"/>
      <c r="N155" s="139"/>
      <c r="O155" s="137"/>
      <c r="P155" s="138"/>
      <c r="Q155" s="139"/>
      <c r="R155" s="137"/>
      <c r="S155" s="138"/>
      <c r="T155" s="139"/>
      <c r="U155" s="137"/>
      <c r="V155" s="138"/>
      <c r="W155" s="139"/>
      <c r="X155" s="137"/>
      <c r="Y155" s="138"/>
      <c r="Z155" s="139"/>
      <c r="AA155" s="137"/>
      <c r="AB155" s="138"/>
      <c r="AC155" s="139"/>
      <c r="AD155" s="137"/>
      <c r="AE155" s="138"/>
      <c r="AF155" s="139"/>
      <c r="AG155" s="137"/>
      <c r="AH155" s="138"/>
      <c r="AI155" s="139"/>
      <c r="AJ155" s="137"/>
      <c r="AK155" s="138"/>
      <c r="AL155" s="139"/>
      <c r="AM155" s="137"/>
      <c r="AN155" s="138"/>
      <c r="AO155" s="139"/>
      <c r="AP155" s="137"/>
      <c r="AQ155" s="138"/>
      <c r="AR155" s="139"/>
      <c r="AS155" s="137"/>
      <c r="AT155" s="138"/>
      <c r="AU155" s="139"/>
      <c r="AV155" s="137"/>
      <c r="AW155" s="138"/>
      <c r="AX155" s="139"/>
      <c r="AY155" s="137"/>
      <c r="AZ155" s="138"/>
      <c r="BA155" s="139"/>
      <c r="BB155" s="137"/>
      <c r="BC155" s="138"/>
      <c r="BD155" s="139"/>
      <c r="BE155" s="137"/>
      <c r="BF155" s="138"/>
      <c r="BG155" s="139"/>
      <c r="BH155" s="137"/>
      <c r="BI155" s="138"/>
      <c r="BJ155" s="139"/>
      <c r="BK155" s="137"/>
      <c r="BL155" s="138"/>
      <c r="BM155" s="139"/>
      <c r="BN155" s="4"/>
      <c r="BO155" s="8">
        <f t="shared" si="102"/>
        <v>0.6</v>
      </c>
      <c r="BP155" s="268" t="str">
        <f t="shared" si="103"/>
        <v>nnnnnnnnnnnnnnnnnn</v>
      </c>
      <c r="BQ155" s="268"/>
      <c r="BR155" s="11" t="str">
        <f t="shared" si="104"/>
        <v xml:space="preserve">        l</v>
      </c>
      <c r="BS155" s="5"/>
      <c r="BT155" s="199"/>
      <c r="BU155" s="284"/>
      <c r="BV155" s="199"/>
    </row>
    <row r="156" spans="1:74" ht="14" customHeight="1" outlineLevel="1" x14ac:dyDescent="0.2">
      <c r="A156" s="169" t="s">
        <v>119</v>
      </c>
      <c r="C156" s="124"/>
      <c r="D156" s="123"/>
      <c r="E156" s="142"/>
      <c r="F156" s="137"/>
      <c r="G156" s="138"/>
      <c r="H156" s="139"/>
      <c r="I156" s="137"/>
      <c r="J156" s="138"/>
      <c r="K156" s="139"/>
      <c r="L156" s="137"/>
      <c r="M156" s="138"/>
      <c r="N156" s="139"/>
      <c r="O156" s="137"/>
      <c r="P156" s="138"/>
      <c r="Q156" s="139"/>
      <c r="R156" s="137"/>
      <c r="S156" s="138"/>
      <c r="T156" s="139"/>
      <c r="U156" s="137"/>
      <c r="V156" s="138"/>
      <c r="W156" s="139"/>
      <c r="X156" s="137"/>
      <c r="Y156" s="138"/>
      <c r="Z156" s="139"/>
      <c r="AA156" s="137"/>
      <c r="AB156" s="138"/>
      <c r="AC156" s="139"/>
      <c r="AD156" s="137"/>
      <c r="AE156" s="138"/>
      <c r="AF156" s="139"/>
      <c r="AG156" s="137"/>
      <c r="AH156" s="138"/>
      <c r="AI156" s="139"/>
      <c r="AJ156" s="137"/>
      <c r="AK156" s="138"/>
      <c r="AL156" s="139"/>
      <c r="AM156" s="137"/>
      <c r="AN156" s="138"/>
      <c r="AO156" s="139"/>
      <c r="AP156" s="137"/>
      <c r="AQ156" s="138"/>
      <c r="AR156" s="139"/>
      <c r="AS156" s="137"/>
      <c r="AT156" s="138"/>
      <c r="AU156" s="139"/>
      <c r="AV156" s="137"/>
      <c r="AW156" s="138"/>
      <c r="AX156" s="139"/>
      <c r="AY156" s="137"/>
      <c r="AZ156" s="138"/>
      <c r="BA156" s="139"/>
      <c r="BB156" s="137"/>
      <c r="BC156" s="138"/>
      <c r="BD156" s="139"/>
      <c r="BE156" s="137"/>
      <c r="BF156" s="138"/>
      <c r="BG156" s="139"/>
      <c r="BH156" s="137"/>
      <c r="BI156" s="138"/>
      <c r="BJ156" s="139"/>
      <c r="BK156" s="137"/>
      <c r="BL156" s="138"/>
      <c r="BM156" s="139"/>
      <c r="BN156" s="4"/>
      <c r="BO156" s="8" t="str">
        <f t="shared" ref="BO156" si="105">IF(D156="","",IF(D156&gt;0,D156/5))</f>
        <v/>
      </c>
      <c r="BP156" s="268" t="str">
        <f t="shared" ref="BP156" si="106">IF(D156&lt;3,REPT("n",INT(D156*6)),IF(D156=3,REPT("n",INT(D156*6)),IF(D156&gt;3,REPT("n",INT(D156*6)))))</f>
        <v/>
      </c>
      <c r="BQ156" s="268"/>
      <c r="BR156" s="11" t="str">
        <f>IF(C156="","",IF(C156="High",(REPT(" ",8)&amp;"l"),IF(C156="Med",(REPT(" ",5)&amp;"l"),IF(C156="Low",(REPT(" ",0*2)&amp;"l"),""))))</f>
        <v/>
      </c>
      <c r="BS156" s="5"/>
      <c r="BT156" s="199"/>
      <c r="BU156" s="210"/>
      <c r="BV156" s="199"/>
    </row>
    <row r="157" spans="1:74" ht="15" x14ac:dyDescent="0.2">
      <c r="A157" s="156"/>
      <c r="B157" s="158"/>
      <c r="C157" s="128"/>
      <c r="D157" s="128"/>
      <c r="E157" s="155"/>
      <c r="F157" s="146"/>
      <c r="G157" s="147"/>
      <c r="H157" s="148"/>
      <c r="I157" s="146"/>
      <c r="J157" s="147"/>
      <c r="K157" s="148"/>
      <c r="L157" s="146"/>
      <c r="M157" s="147"/>
      <c r="N157" s="148"/>
      <c r="O157" s="146"/>
      <c r="P157" s="147"/>
      <c r="Q157" s="148"/>
      <c r="R157" s="146"/>
      <c r="S157" s="147"/>
      <c r="T157" s="148"/>
      <c r="U157" s="146"/>
      <c r="V157" s="147"/>
      <c r="W157" s="148"/>
      <c r="X157" s="146"/>
      <c r="Y157" s="147"/>
      <c r="Z157" s="148"/>
      <c r="AA157" s="146"/>
      <c r="AB157" s="147"/>
      <c r="AC157" s="148"/>
      <c r="AD157" s="146"/>
      <c r="AE157" s="147"/>
      <c r="AF157" s="148"/>
      <c r="AG157" s="146"/>
      <c r="AH157" s="147"/>
      <c r="AI157" s="148"/>
      <c r="AJ157" s="146"/>
      <c r="AK157" s="147"/>
      <c r="AL157" s="148"/>
      <c r="AM157" s="146"/>
      <c r="AN157" s="147"/>
      <c r="AO157" s="148"/>
      <c r="AP157" s="146"/>
      <c r="AQ157" s="147"/>
      <c r="AR157" s="148"/>
      <c r="AS157" s="146"/>
      <c r="AT157" s="147"/>
      <c r="AU157" s="148"/>
      <c r="AV157" s="146"/>
      <c r="AW157" s="147"/>
      <c r="AX157" s="148"/>
      <c r="AY157" s="146"/>
      <c r="AZ157" s="147"/>
      <c r="BA157" s="148"/>
      <c r="BB157" s="146"/>
      <c r="BC157" s="147"/>
      <c r="BD157" s="148"/>
      <c r="BE157" s="146"/>
      <c r="BF157" s="147"/>
      <c r="BG157" s="148"/>
      <c r="BH157" s="146"/>
      <c r="BI157" s="147"/>
      <c r="BJ157" s="148"/>
      <c r="BK157" s="146"/>
      <c r="BL157" s="147"/>
      <c r="BM157" s="148"/>
      <c r="BN157" s="4"/>
      <c r="BO157" s="74"/>
      <c r="BP157" s="74"/>
      <c r="BQ157" s="74"/>
      <c r="BR157" s="74"/>
      <c r="BS157" s="5"/>
      <c r="BT157" s="199"/>
      <c r="BU157" s="198" t="str">
        <f>B158</f>
        <v>ATHLETES REWARD SYSTEM</v>
      </c>
      <c r="BV157" s="199"/>
    </row>
    <row r="158" spans="1:74" ht="15" customHeight="1" x14ac:dyDescent="0.2">
      <c r="A158" s="149">
        <v>15</v>
      </c>
      <c r="B158" s="164" t="s">
        <v>120</v>
      </c>
      <c r="C158" s="119" t="s">
        <v>24</v>
      </c>
      <c r="D158" s="118">
        <f>IFERROR(AVERAGEIF(D159:D163,"&gt;0"),0)</f>
        <v>1.8</v>
      </c>
      <c r="E158" s="151"/>
      <c r="F158" s="137"/>
      <c r="G158" s="138"/>
      <c r="H158" s="139"/>
      <c r="I158" s="137"/>
      <c r="J158" s="138"/>
      <c r="K158" s="139"/>
      <c r="L158" s="137"/>
      <c r="M158" s="138"/>
      <c r="N158" s="139"/>
      <c r="O158" s="137"/>
      <c r="P158" s="138"/>
      <c r="Q158" s="139"/>
      <c r="R158" s="137"/>
      <c r="S158" s="138"/>
      <c r="T158" s="139"/>
      <c r="U158" s="137"/>
      <c r="V158" s="138"/>
      <c r="W158" s="139"/>
      <c r="X158" s="137"/>
      <c r="Y158" s="138"/>
      <c r="Z158" s="139"/>
      <c r="AA158" s="137"/>
      <c r="AB158" s="138"/>
      <c r="AC158" s="139"/>
      <c r="AD158" s="137"/>
      <c r="AE158" s="138"/>
      <c r="AF158" s="139"/>
      <c r="AG158" s="137"/>
      <c r="AH158" s="138"/>
      <c r="AI158" s="139"/>
      <c r="AJ158" s="137"/>
      <c r="AK158" s="138"/>
      <c r="AL158" s="139"/>
      <c r="AM158" s="137"/>
      <c r="AN158" s="138"/>
      <c r="AO158" s="139"/>
      <c r="AP158" s="137"/>
      <c r="AQ158" s="138"/>
      <c r="AR158" s="139"/>
      <c r="AS158" s="137"/>
      <c r="AT158" s="138"/>
      <c r="AU158" s="139"/>
      <c r="AV158" s="137"/>
      <c r="AW158" s="138"/>
      <c r="AX158" s="139"/>
      <c r="AY158" s="137"/>
      <c r="AZ158" s="138"/>
      <c r="BA158" s="139"/>
      <c r="BB158" s="137"/>
      <c r="BC158" s="138"/>
      <c r="BD158" s="139"/>
      <c r="BE158" s="137"/>
      <c r="BF158" s="138"/>
      <c r="BG158" s="139"/>
      <c r="BH158" s="137"/>
      <c r="BI158" s="138"/>
      <c r="BJ158" s="139"/>
      <c r="BK158" s="137"/>
      <c r="BL158" s="138"/>
      <c r="BM158" s="139"/>
      <c r="BN158" s="4"/>
      <c r="BO158" s="55">
        <f>IF(D158&lt;1,"",IF(D158&gt;0,D158/5))</f>
        <v>0.36</v>
      </c>
      <c r="BP158" s="274" t="str">
        <f t="shared" ref="BP158" si="107">IF(D158&lt;3,REPT("n",INT(D158*6)),IF(D158=3,REPT("n",INT(D158*6)),IF(D158&gt;3,REPT("n",INT(D158*6)))))</f>
        <v>nnnnnnnnnn</v>
      </c>
      <c r="BQ158" s="274"/>
      <c r="BR158" s="10" t="str">
        <f>IF(C158="","",IF(C158="High",(REPT(" ",8)&amp;"l"),IF(C158="Med",(REPT(" ",5)&amp;"l"),IF(C158="Low",(REPT(" ",0*2)&amp;"l"),""))))</f>
        <v xml:space="preserve">        l</v>
      </c>
      <c r="BS158" s="5"/>
      <c r="BT158" s="199"/>
      <c r="BU158" s="209"/>
      <c r="BV158" s="199"/>
    </row>
    <row r="159" spans="1:74" ht="14" customHeight="1" outlineLevel="1" x14ac:dyDescent="0.2">
      <c r="A159" s="169" t="s">
        <v>121</v>
      </c>
      <c r="B159" s="168" t="s">
        <v>122</v>
      </c>
      <c r="C159" s="124" t="s">
        <v>32</v>
      </c>
      <c r="D159" s="123">
        <v>2</v>
      </c>
      <c r="E159" s="151"/>
      <c r="F159" s="137"/>
      <c r="G159" s="138"/>
      <c r="H159" s="139"/>
      <c r="I159" s="137"/>
      <c r="J159" s="138"/>
      <c r="K159" s="139"/>
      <c r="L159" s="137"/>
      <c r="M159" s="138"/>
      <c r="N159" s="139"/>
      <c r="O159" s="137"/>
      <c r="P159" s="138"/>
      <c r="Q159" s="139"/>
      <c r="R159" s="137"/>
      <c r="S159" s="138"/>
      <c r="T159" s="139"/>
      <c r="U159" s="137"/>
      <c r="V159" s="138"/>
      <c r="W159" s="139"/>
      <c r="X159" s="137"/>
      <c r="Y159" s="138"/>
      <c r="Z159" s="139"/>
      <c r="AA159" s="137"/>
      <c r="AB159" s="138"/>
      <c r="AC159" s="139"/>
      <c r="AD159" s="137"/>
      <c r="AE159" s="138"/>
      <c r="AF159" s="139"/>
      <c r="AG159" s="137"/>
      <c r="AH159" s="138"/>
      <c r="AI159" s="139"/>
      <c r="AJ159" s="137"/>
      <c r="AK159" s="138"/>
      <c r="AL159" s="139"/>
      <c r="AM159" s="137"/>
      <c r="AN159" s="138"/>
      <c r="AO159" s="139"/>
      <c r="AP159" s="137"/>
      <c r="AQ159" s="138"/>
      <c r="AR159" s="139"/>
      <c r="AS159" s="137"/>
      <c r="AT159" s="138"/>
      <c r="AU159" s="139"/>
      <c r="AV159" s="137"/>
      <c r="AW159" s="138"/>
      <c r="AX159" s="139"/>
      <c r="AY159" s="137"/>
      <c r="AZ159" s="138"/>
      <c r="BA159" s="139"/>
      <c r="BB159" s="137"/>
      <c r="BC159" s="138"/>
      <c r="BD159" s="139"/>
      <c r="BE159" s="137"/>
      <c r="BF159" s="138"/>
      <c r="BG159" s="139"/>
      <c r="BH159" s="137"/>
      <c r="BI159" s="138"/>
      <c r="BJ159" s="139"/>
      <c r="BK159" s="137"/>
      <c r="BL159" s="138"/>
      <c r="BM159" s="139"/>
      <c r="BN159" s="4"/>
      <c r="BO159" s="8">
        <f t="shared" ref="BO159" si="108">IF(D159="","",IF(D159&gt;0,D159/5))</f>
        <v>0.4</v>
      </c>
      <c r="BP159" s="268" t="str">
        <f t="shared" ref="BP159" si="109">IF(D159&lt;3,REPT("n",INT(D159*6)),IF(D159=3,REPT("n",INT(D159*6)),IF(D159&gt;3,REPT("n",INT(D159*6)))))</f>
        <v>nnnnnnnnnnnn</v>
      </c>
      <c r="BQ159" s="268"/>
      <c r="BR159" s="11" t="str">
        <f>IF(C159="","",IF(C159="High",(REPT(" ",8)&amp;"l"),IF(C159="Med",(REPT(" ",5)&amp;"l"),IF(C159="Low",(REPT(" ",0*2)&amp;"l"),""))))</f>
        <v xml:space="preserve">     l</v>
      </c>
      <c r="BS159" s="5"/>
      <c r="BT159" s="199"/>
      <c r="BU159" s="283">
        <f>BO158</f>
        <v>0.36</v>
      </c>
      <c r="BV159" s="199"/>
    </row>
    <row r="160" spans="1:74" ht="14" customHeight="1" outlineLevel="1" x14ac:dyDescent="0.2">
      <c r="A160" s="169" t="s">
        <v>123</v>
      </c>
      <c r="B160" s="6" t="s">
        <v>124</v>
      </c>
      <c r="C160" s="124" t="s">
        <v>24</v>
      </c>
      <c r="D160" s="123">
        <v>2</v>
      </c>
      <c r="E160" s="151"/>
      <c r="F160" s="137"/>
      <c r="G160" s="138"/>
      <c r="H160" s="139"/>
      <c r="I160" s="137"/>
      <c r="J160" s="138"/>
      <c r="K160" s="139"/>
      <c r="L160" s="137"/>
      <c r="M160" s="138"/>
      <c r="N160" s="139"/>
      <c r="O160" s="137"/>
      <c r="P160" s="138"/>
      <c r="Q160" s="139"/>
      <c r="R160" s="137"/>
      <c r="S160" s="138"/>
      <c r="T160" s="139"/>
      <c r="U160" s="137"/>
      <c r="V160" s="138"/>
      <c r="W160" s="139"/>
      <c r="X160" s="137"/>
      <c r="Y160" s="138"/>
      <c r="Z160" s="139"/>
      <c r="AA160" s="137"/>
      <c r="AB160" s="138"/>
      <c r="AC160" s="139"/>
      <c r="AD160" s="137"/>
      <c r="AE160" s="138"/>
      <c r="AF160" s="139"/>
      <c r="AG160" s="137"/>
      <c r="AH160" s="138"/>
      <c r="AI160" s="139"/>
      <c r="AJ160" s="137"/>
      <c r="AK160" s="138"/>
      <c r="AL160" s="139"/>
      <c r="AM160" s="137"/>
      <c r="AN160" s="138"/>
      <c r="AO160" s="139"/>
      <c r="AP160" s="137"/>
      <c r="AQ160" s="138"/>
      <c r="AR160" s="139"/>
      <c r="AS160" s="137"/>
      <c r="AT160" s="138"/>
      <c r="AU160" s="139"/>
      <c r="AV160" s="137"/>
      <c r="AW160" s="138"/>
      <c r="AX160" s="139"/>
      <c r="AY160" s="137"/>
      <c r="AZ160" s="138"/>
      <c r="BA160" s="139"/>
      <c r="BB160" s="137"/>
      <c r="BC160" s="138"/>
      <c r="BD160" s="139"/>
      <c r="BE160" s="137"/>
      <c r="BF160" s="138"/>
      <c r="BG160" s="139"/>
      <c r="BH160" s="137"/>
      <c r="BI160" s="138"/>
      <c r="BJ160" s="139"/>
      <c r="BK160" s="137"/>
      <c r="BL160" s="138"/>
      <c r="BM160" s="139"/>
      <c r="BN160" s="4"/>
      <c r="BO160" s="8">
        <f t="shared" ref="BO160:BO163" si="110">IF(D160="","",IF(D160&gt;0,D160/5))</f>
        <v>0.4</v>
      </c>
      <c r="BP160" s="268" t="str">
        <f t="shared" ref="BP160:BP163" si="111">IF(D160&lt;3,REPT("n",INT(D160*6)),IF(D160=3,REPT("n",INT(D160*6)),IF(D160&gt;3,REPT("n",INT(D160*6)))))</f>
        <v>nnnnnnnnnnnn</v>
      </c>
      <c r="BQ160" s="268"/>
      <c r="BR160" s="11" t="str">
        <f t="shared" ref="BR160:BR163" si="112">IF(C160="","",IF(C160="High",(REPT(" ",8)&amp;"l"),IF(C160="Med",(REPT(" ",5)&amp;"l"),IF(C160="Low",(REPT(" ",0*2)&amp;"l"),""))))</f>
        <v xml:space="preserve">        l</v>
      </c>
      <c r="BS160" s="5"/>
      <c r="BT160" s="199"/>
      <c r="BU160" s="284"/>
      <c r="BV160" s="199"/>
    </row>
    <row r="161" spans="1:74" ht="14" customHeight="1" outlineLevel="1" x14ac:dyDescent="0.2">
      <c r="A161" s="169" t="s">
        <v>125</v>
      </c>
      <c r="B161" s="168" t="s">
        <v>126</v>
      </c>
      <c r="C161" s="124" t="s">
        <v>24</v>
      </c>
      <c r="D161" s="123">
        <v>2</v>
      </c>
      <c r="E161" s="151"/>
      <c r="F161" s="137"/>
      <c r="G161" s="138"/>
      <c r="H161" s="139"/>
      <c r="I161" s="137"/>
      <c r="J161" s="138"/>
      <c r="K161" s="139"/>
      <c r="L161" s="137"/>
      <c r="M161" s="138"/>
      <c r="N161" s="139"/>
      <c r="O161" s="137"/>
      <c r="P161" s="138"/>
      <c r="Q161" s="139"/>
      <c r="R161" s="137"/>
      <c r="S161" s="138"/>
      <c r="T161" s="139"/>
      <c r="U161" s="137"/>
      <c r="V161" s="138"/>
      <c r="W161" s="139"/>
      <c r="X161" s="137"/>
      <c r="Y161" s="138"/>
      <c r="Z161" s="139"/>
      <c r="AA161" s="137"/>
      <c r="AB161" s="138"/>
      <c r="AC161" s="139"/>
      <c r="AD161" s="137"/>
      <c r="AE161" s="138"/>
      <c r="AF161" s="139"/>
      <c r="AG161" s="137"/>
      <c r="AH161" s="138"/>
      <c r="AI161" s="139"/>
      <c r="AJ161" s="137"/>
      <c r="AK161" s="138"/>
      <c r="AL161" s="139"/>
      <c r="AM161" s="137"/>
      <c r="AN161" s="138"/>
      <c r="AO161" s="139"/>
      <c r="AP161" s="137"/>
      <c r="AQ161" s="138"/>
      <c r="AR161" s="139"/>
      <c r="AS161" s="137"/>
      <c r="AT161" s="138"/>
      <c r="AU161" s="139"/>
      <c r="AV161" s="137"/>
      <c r="AW161" s="138"/>
      <c r="AX161" s="139"/>
      <c r="AY161" s="137"/>
      <c r="AZ161" s="138"/>
      <c r="BA161" s="139"/>
      <c r="BB161" s="137"/>
      <c r="BC161" s="138"/>
      <c r="BD161" s="139"/>
      <c r="BE161" s="137"/>
      <c r="BF161" s="138"/>
      <c r="BG161" s="139"/>
      <c r="BH161" s="137"/>
      <c r="BI161" s="138"/>
      <c r="BJ161" s="139"/>
      <c r="BK161" s="137"/>
      <c r="BL161" s="138"/>
      <c r="BM161" s="139"/>
      <c r="BN161" s="4"/>
      <c r="BO161" s="8">
        <f t="shared" si="110"/>
        <v>0.4</v>
      </c>
      <c r="BP161" s="268" t="str">
        <f t="shared" si="111"/>
        <v>nnnnnnnnnnnn</v>
      </c>
      <c r="BQ161" s="268"/>
      <c r="BR161" s="11" t="str">
        <f t="shared" si="112"/>
        <v xml:space="preserve">        l</v>
      </c>
      <c r="BS161" s="5"/>
      <c r="BT161" s="199"/>
      <c r="BU161" s="284"/>
      <c r="BV161" s="199"/>
    </row>
    <row r="162" spans="1:74" ht="14" customHeight="1" outlineLevel="1" x14ac:dyDescent="0.2">
      <c r="A162" s="169" t="s">
        <v>127</v>
      </c>
      <c r="B162" s="168" t="s">
        <v>128</v>
      </c>
      <c r="C162" s="124" t="s">
        <v>32</v>
      </c>
      <c r="D162" s="123">
        <v>1</v>
      </c>
      <c r="E162" s="151"/>
      <c r="F162" s="137"/>
      <c r="G162" s="138"/>
      <c r="H162" s="139"/>
      <c r="I162" s="137"/>
      <c r="J162" s="138"/>
      <c r="K162" s="139"/>
      <c r="L162" s="137"/>
      <c r="M162" s="138"/>
      <c r="N162" s="139"/>
      <c r="O162" s="137"/>
      <c r="P162" s="138"/>
      <c r="Q162" s="139"/>
      <c r="R162" s="137"/>
      <c r="S162" s="138"/>
      <c r="T162" s="139"/>
      <c r="U162" s="137"/>
      <c r="V162" s="138"/>
      <c r="W162" s="139"/>
      <c r="X162" s="137"/>
      <c r="Y162" s="138"/>
      <c r="Z162" s="139"/>
      <c r="AA162" s="137"/>
      <c r="AB162" s="138"/>
      <c r="AC162" s="139"/>
      <c r="AD162" s="137"/>
      <c r="AE162" s="138"/>
      <c r="AF162" s="139"/>
      <c r="AG162" s="137"/>
      <c r="AH162" s="138"/>
      <c r="AI162" s="139"/>
      <c r="AJ162" s="137"/>
      <c r="AK162" s="138"/>
      <c r="AL162" s="139"/>
      <c r="AM162" s="137"/>
      <c r="AN162" s="138"/>
      <c r="AO162" s="139"/>
      <c r="AP162" s="137"/>
      <c r="AQ162" s="138"/>
      <c r="AR162" s="139"/>
      <c r="AS162" s="137"/>
      <c r="AT162" s="138"/>
      <c r="AU162" s="139"/>
      <c r="AV162" s="137"/>
      <c r="AW162" s="138"/>
      <c r="AX162" s="139"/>
      <c r="AY162" s="137"/>
      <c r="AZ162" s="138"/>
      <c r="BA162" s="139"/>
      <c r="BB162" s="137"/>
      <c r="BC162" s="138"/>
      <c r="BD162" s="139"/>
      <c r="BE162" s="137"/>
      <c r="BF162" s="138"/>
      <c r="BG162" s="139"/>
      <c r="BH162" s="137"/>
      <c r="BI162" s="138"/>
      <c r="BJ162" s="139"/>
      <c r="BK162" s="137"/>
      <c r="BL162" s="138"/>
      <c r="BM162" s="139"/>
      <c r="BN162" s="4"/>
      <c r="BO162" s="8">
        <f t="shared" si="110"/>
        <v>0.2</v>
      </c>
      <c r="BP162" s="268" t="str">
        <f t="shared" si="111"/>
        <v>nnnnnn</v>
      </c>
      <c r="BQ162" s="268"/>
      <c r="BR162" s="11" t="str">
        <f t="shared" si="112"/>
        <v xml:space="preserve">     l</v>
      </c>
      <c r="BS162" s="5"/>
      <c r="BT162" s="199"/>
      <c r="BU162" s="284"/>
      <c r="BV162" s="199"/>
    </row>
    <row r="163" spans="1:74" ht="14" customHeight="1" outlineLevel="1" x14ac:dyDescent="0.2">
      <c r="A163" s="169" t="s">
        <v>129</v>
      </c>
      <c r="B163" s="168" t="s">
        <v>130</v>
      </c>
      <c r="C163" s="124" t="s">
        <v>24</v>
      </c>
      <c r="D163" s="123">
        <v>2</v>
      </c>
      <c r="E163" s="151"/>
      <c r="F163" s="137"/>
      <c r="G163" s="138"/>
      <c r="H163" s="139"/>
      <c r="I163" s="137"/>
      <c r="J163" s="138"/>
      <c r="K163" s="139"/>
      <c r="L163" s="137"/>
      <c r="M163" s="138"/>
      <c r="N163" s="139"/>
      <c r="O163" s="137"/>
      <c r="P163" s="138"/>
      <c r="Q163" s="139"/>
      <c r="R163" s="137"/>
      <c r="S163" s="138"/>
      <c r="T163" s="139"/>
      <c r="U163" s="137"/>
      <c r="V163" s="138"/>
      <c r="W163" s="139"/>
      <c r="X163" s="137"/>
      <c r="Y163" s="138"/>
      <c r="Z163" s="139"/>
      <c r="AA163" s="137"/>
      <c r="AB163" s="138"/>
      <c r="AC163" s="139"/>
      <c r="AD163" s="137"/>
      <c r="AE163" s="138"/>
      <c r="AF163" s="139"/>
      <c r="AG163" s="137"/>
      <c r="AH163" s="138"/>
      <c r="AI163" s="139"/>
      <c r="AJ163" s="137"/>
      <c r="AK163" s="138"/>
      <c r="AL163" s="139"/>
      <c r="AM163" s="137"/>
      <c r="AN163" s="138"/>
      <c r="AO163" s="139"/>
      <c r="AP163" s="137"/>
      <c r="AQ163" s="138"/>
      <c r="AR163" s="139"/>
      <c r="AS163" s="137"/>
      <c r="AT163" s="138"/>
      <c r="AU163" s="139"/>
      <c r="AV163" s="137"/>
      <c r="AW163" s="138"/>
      <c r="AX163" s="139"/>
      <c r="AY163" s="137"/>
      <c r="AZ163" s="138"/>
      <c r="BA163" s="139"/>
      <c r="BB163" s="137"/>
      <c r="BC163" s="138"/>
      <c r="BD163" s="139"/>
      <c r="BE163" s="137"/>
      <c r="BF163" s="138"/>
      <c r="BG163" s="139"/>
      <c r="BH163" s="137"/>
      <c r="BI163" s="138"/>
      <c r="BJ163" s="139"/>
      <c r="BK163" s="137"/>
      <c r="BL163" s="138"/>
      <c r="BM163" s="139"/>
      <c r="BN163" s="4"/>
      <c r="BO163" s="8">
        <f t="shared" si="110"/>
        <v>0.4</v>
      </c>
      <c r="BP163" s="268" t="str">
        <f t="shared" si="111"/>
        <v>nnnnnnnnnnnn</v>
      </c>
      <c r="BQ163" s="268"/>
      <c r="BR163" s="11" t="str">
        <f t="shared" si="112"/>
        <v xml:space="preserve">        l</v>
      </c>
      <c r="BS163" s="5"/>
      <c r="BT163" s="199"/>
      <c r="BU163" s="210"/>
      <c r="BV163" s="199"/>
    </row>
    <row r="164" spans="1:74" ht="15" customHeight="1" x14ac:dyDescent="0.2">
      <c r="A164" s="170"/>
      <c r="B164" s="171"/>
      <c r="C164" s="172"/>
      <c r="D164" s="131"/>
      <c r="E164" s="151"/>
      <c r="F164" s="137"/>
      <c r="G164" s="138"/>
      <c r="H164" s="139"/>
      <c r="I164" s="137"/>
      <c r="J164" s="138"/>
      <c r="K164" s="139"/>
      <c r="L164" s="137"/>
      <c r="M164" s="138"/>
      <c r="N164" s="139"/>
      <c r="O164" s="137"/>
      <c r="P164" s="138"/>
      <c r="Q164" s="139"/>
      <c r="R164" s="137"/>
      <c r="S164" s="138"/>
      <c r="T164" s="139"/>
      <c r="U164" s="137"/>
      <c r="V164" s="138"/>
      <c r="W164" s="139"/>
      <c r="X164" s="137"/>
      <c r="Y164" s="138"/>
      <c r="Z164" s="139"/>
      <c r="AA164" s="137"/>
      <c r="AB164" s="138"/>
      <c r="AC164" s="139"/>
      <c r="AD164" s="137"/>
      <c r="AE164" s="138"/>
      <c r="AF164" s="139"/>
      <c r="AG164" s="137"/>
      <c r="AH164" s="138"/>
      <c r="AI164" s="139"/>
      <c r="AJ164" s="137"/>
      <c r="AK164" s="138"/>
      <c r="AL164" s="139"/>
      <c r="AM164" s="137"/>
      <c r="AN164" s="138"/>
      <c r="AO164" s="139"/>
      <c r="AP164" s="137"/>
      <c r="AQ164" s="138"/>
      <c r="AR164" s="139"/>
      <c r="AS164" s="137"/>
      <c r="AT164" s="138"/>
      <c r="AU164" s="139"/>
      <c r="AV164" s="137"/>
      <c r="AW164" s="138"/>
      <c r="AX164" s="139"/>
      <c r="AY164" s="137"/>
      <c r="AZ164" s="138"/>
      <c r="BA164" s="139"/>
      <c r="BB164" s="137"/>
      <c r="BC164" s="138"/>
      <c r="BD164" s="139"/>
      <c r="BE164" s="137"/>
      <c r="BF164" s="138"/>
      <c r="BG164" s="139"/>
      <c r="BH164" s="137"/>
      <c r="BI164" s="138"/>
      <c r="BJ164" s="139"/>
      <c r="BK164" s="137"/>
      <c r="BL164" s="138"/>
      <c r="BM164" s="139"/>
      <c r="BN164" s="4"/>
      <c r="BO164" s="77"/>
      <c r="BP164" s="214"/>
      <c r="BQ164" s="214"/>
      <c r="BR164" s="78"/>
      <c r="BS164" s="5"/>
      <c r="BT164" s="199"/>
      <c r="BU164" s="198" t="str">
        <f>B165</f>
        <v>BACKGROUND</v>
      </c>
      <c r="BV164" s="199"/>
    </row>
    <row r="165" spans="1:74" ht="15" customHeight="1" x14ac:dyDescent="0.2">
      <c r="A165" s="149">
        <v>16</v>
      </c>
      <c r="B165" s="164" t="s">
        <v>131</v>
      </c>
      <c r="C165" s="119" t="s">
        <v>24</v>
      </c>
      <c r="D165" s="118">
        <f>IFERROR(AVERAGEIF(D166:D171,"&gt;0"),0)</f>
        <v>3</v>
      </c>
      <c r="E165" s="151"/>
      <c r="F165" s="137"/>
      <c r="G165" s="138"/>
      <c r="H165" s="139"/>
      <c r="I165" s="137"/>
      <c r="J165" s="138"/>
      <c r="K165" s="139"/>
      <c r="L165" s="137"/>
      <c r="M165" s="138"/>
      <c r="N165" s="139"/>
      <c r="O165" s="137"/>
      <c r="P165" s="138"/>
      <c r="Q165" s="139"/>
      <c r="R165" s="137"/>
      <c r="S165" s="138"/>
      <c r="T165" s="139"/>
      <c r="U165" s="137"/>
      <c r="V165" s="138"/>
      <c r="W165" s="139"/>
      <c r="X165" s="137"/>
      <c r="Y165" s="138"/>
      <c r="Z165" s="139"/>
      <c r="AA165" s="137"/>
      <c r="AB165" s="138"/>
      <c r="AC165" s="139"/>
      <c r="AD165" s="137"/>
      <c r="AE165" s="138"/>
      <c r="AF165" s="139"/>
      <c r="AG165" s="137"/>
      <c r="AH165" s="138"/>
      <c r="AI165" s="139"/>
      <c r="AJ165" s="137"/>
      <c r="AK165" s="138"/>
      <c r="AL165" s="139"/>
      <c r="AM165" s="137"/>
      <c r="AN165" s="138"/>
      <c r="AO165" s="139"/>
      <c r="AP165" s="137"/>
      <c r="AQ165" s="138"/>
      <c r="AR165" s="139"/>
      <c r="AS165" s="137"/>
      <c r="AT165" s="138"/>
      <c r="AU165" s="139"/>
      <c r="AV165" s="137"/>
      <c r="AW165" s="138"/>
      <c r="AX165" s="139"/>
      <c r="AY165" s="137"/>
      <c r="AZ165" s="138"/>
      <c r="BA165" s="139"/>
      <c r="BB165" s="137"/>
      <c r="BC165" s="138"/>
      <c r="BD165" s="139"/>
      <c r="BE165" s="137"/>
      <c r="BF165" s="138"/>
      <c r="BG165" s="139"/>
      <c r="BH165" s="137"/>
      <c r="BI165" s="138"/>
      <c r="BJ165" s="139"/>
      <c r="BK165" s="137"/>
      <c r="BL165" s="138"/>
      <c r="BM165" s="139"/>
      <c r="BN165" s="4"/>
      <c r="BO165" s="55">
        <f>IF(D165&lt;1,"",IF(D165&gt;0,D165/5))</f>
        <v>0.6</v>
      </c>
      <c r="BP165" s="274" t="str">
        <f t="shared" ref="BP165" si="113">IF(D165&lt;3,REPT("n",INT(D165*6)),IF(D165=3,REPT("n",INT(D165*6)),IF(D165&gt;3,REPT("n",INT(D165*6)))))</f>
        <v>nnnnnnnnnnnnnnnnnn</v>
      </c>
      <c r="BQ165" s="274"/>
      <c r="BR165" s="10" t="str">
        <f>IF(C165="","",IF(C165="High",(REPT(" ",8)&amp;"l"),IF(C165="Med",(REPT(" ",5)&amp;"l"),IF(C165="Low",(REPT(" ",0*2)&amp;"l"),""))))</f>
        <v xml:space="preserve">        l</v>
      </c>
      <c r="BS165" s="5"/>
      <c r="BT165" s="199"/>
      <c r="BU165" s="209"/>
      <c r="BV165" s="199"/>
    </row>
    <row r="166" spans="1:74" ht="14" customHeight="1" outlineLevel="1" x14ac:dyDescent="0.2">
      <c r="A166" s="169" t="s">
        <v>132</v>
      </c>
      <c r="B166" s="168" t="s">
        <v>206</v>
      </c>
      <c r="C166" s="124" t="s">
        <v>32</v>
      </c>
      <c r="D166" s="173">
        <v>3</v>
      </c>
      <c r="E166" s="151"/>
      <c r="F166" s="137"/>
      <c r="G166" s="138"/>
      <c r="H166" s="139"/>
      <c r="I166" s="137"/>
      <c r="J166" s="138"/>
      <c r="K166" s="139"/>
      <c r="L166" s="137"/>
      <c r="M166" s="138"/>
      <c r="N166" s="139"/>
      <c r="O166" s="137"/>
      <c r="P166" s="138"/>
      <c r="Q166" s="139"/>
      <c r="R166" s="137"/>
      <c r="S166" s="138"/>
      <c r="T166" s="139"/>
      <c r="U166" s="137"/>
      <c r="V166" s="138"/>
      <c r="W166" s="139"/>
      <c r="X166" s="137"/>
      <c r="Y166" s="138"/>
      <c r="Z166" s="139"/>
      <c r="AA166" s="137"/>
      <c r="AB166" s="138"/>
      <c r="AC166" s="139"/>
      <c r="AD166" s="137"/>
      <c r="AE166" s="138"/>
      <c r="AF166" s="139"/>
      <c r="AG166" s="137"/>
      <c r="AH166" s="138"/>
      <c r="AI166" s="139"/>
      <c r="AJ166" s="137"/>
      <c r="AK166" s="138"/>
      <c r="AL166" s="139"/>
      <c r="AM166" s="137"/>
      <c r="AN166" s="138"/>
      <c r="AO166" s="139"/>
      <c r="AP166" s="137"/>
      <c r="AQ166" s="138"/>
      <c r="AR166" s="139"/>
      <c r="AS166" s="137"/>
      <c r="AT166" s="138"/>
      <c r="AU166" s="139"/>
      <c r="AV166" s="137"/>
      <c r="AW166" s="138"/>
      <c r="AX166" s="139"/>
      <c r="AY166" s="137"/>
      <c r="AZ166" s="138"/>
      <c r="BA166" s="139"/>
      <c r="BB166" s="137"/>
      <c r="BC166" s="138"/>
      <c r="BD166" s="139"/>
      <c r="BE166" s="137"/>
      <c r="BF166" s="138"/>
      <c r="BG166" s="139"/>
      <c r="BH166" s="137"/>
      <c r="BI166" s="138"/>
      <c r="BJ166" s="139"/>
      <c r="BK166" s="137"/>
      <c r="BL166" s="138"/>
      <c r="BM166" s="139"/>
      <c r="BN166" s="4"/>
      <c r="BO166" s="8">
        <f t="shared" ref="BO166" si="114">IF(D166="","",IF(D166&gt;0,D166/5))</f>
        <v>0.6</v>
      </c>
      <c r="BP166" s="268" t="str">
        <f t="shared" ref="BP166" si="115">IF(D166&lt;3,REPT("n",INT(D166*6)),IF(D166=3,REPT("n",INT(D166*6)),IF(D166&gt;3,REPT("n",INT(D166*6)))))</f>
        <v>nnnnnnnnnnnnnnnnnn</v>
      </c>
      <c r="BQ166" s="268"/>
      <c r="BR166" s="11" t="str">
        <f>IF(C166="","",IF(C166="High",(REPT(" ",8)&amp;"l"),IF(C166="Med",(REPT(" ",5)&amp;"l"),IF(C166="Low",(REPT(" ",0*2)&amp;"l"),""))))</f>
        <v xml:space="preserve">     l</v>
      </c>
      <c r="BS166" s="5"/>
      <c r="BT166" s="199"/>
      <c r="BU166" s="283">
        <f>BO165</f>
        <v>0.6</v>
      </c>
      <c r="BV166" s="199"/>
    </row>
    <row r="167" spans="1:74" ht="14" customHeight="1" outlineLevel="1" x14ac:dyDescent="0.2">
      <c r="A167" s="169" t="s">
        <v>133</v>
      </c>
      <c r="B167" s="168" t="s">
        <v>134</v>
      </c>
      <c r="C167" s="124" t="s">
        <v>24</v>
      </c>
      <c r="D167" s="173">
        <v>3</v>
      </c>
      <c r="E167" s="151"/>
      <c r="F167" s="137"/>
      <c r="G167" s="138"/>
      <c r="H167" s="139"/>
      <c r="I167" s="137"/>
      <c r="J167" s="138"/>
      <c r="K167" s="139"/>
      <c r="L167" s="137"/>
      <c r="M167" s="138"/>
      <c r="N167" s="139"/>
      <c r="O167" s="137"/>
      <c r="P167" s="138"/>
      <c r="Q167" s="139"/>
      <c r="R167" s="137"/>
      <c r="S167" s="138"/>
      <c r="T167" s="139"/>
      <c r="U167" s="137"/>
      <c r="V167" s="138"/>
      <c r="W167" s="139"/>
      <c r="X167" s="137"/>
      <c r="Y167" s="138"/>
      <c r="Z167" s="139"/>
      <c r="AA167" s="137"/>
      <c r="AB167" s="138"/>
      <c r="AC167" s="139"/>
      <c r="AD167" s="137"/>
      <c r="AE167" s="138"/>
      <c r="AF167" s="139"/>
      <c r="AG167" s="137"/>
      <c r="AH167" s="138"/>
      <c r="AI167" s="139"/>
      <c r="AJ167" s="137"/>
      <c r="AK167" s="138"/>
      <c r="AL167" s="139"/>
      <c r="AM167" s="137"/>
      <c r="AN167" s="138"/>
      <c r="AO167" s="139"/>
      <c r="AP167" s="137"/>
      <c r="AQ167" s="138"/>
      <c r="AR167" s="139"/>
      <c r="AS167" s="137"/>
      <c r="AT167" s="138"/>
      <c r="AU167" s="139"/>
      <c r="AV167" s="137"/>
      <c r="AW167" s="138"/>
      <c r="AX167" s="139"/>
      <c r="AY167" s="137"/>
      <c r="AZ167" s="138"/>
      <c r="BA167" s="139"/>
      <c r="BB167" s="137"/>
      <c r="BC167" s="138"/>
      <c r="BD167" s="139"/>
      <c r="BE167" s="137"/>
      <c r="BF167" s="138"/>
      <c r="BG167" s="139"/>
      <c r="BH167" s="137"/>
      <c r="BI167" s="138"/>
      <c r="BJ167" s="139"/>
      <c r="BK167" s="137"/>
      <c r="BL167" s="138"/>
      <c r="BM167" s="139"/>
      <c r="BN167" s="4"/>
      <c r="BO167" s="8">
        <f t="shared" ref="BO167:BO171" si="116">IF(D167="","",IF(D167&gt;0,D167/5))</f>
        <v>0.6</v>
      </c>
      <c r="BP167" s="268" t="str">
        <f t="shared" ref="BP167:BP171" si="117">IF(D167&lt;3,REPT("n",INT(D167*6)),IF(D167=3,REPT("n",INT(D167*6)),IF(D167&gt;3,REPT("n",INT(D167*6)))))</f>
        <v>nnnnnnnnnnnnnnnnnn</v>
      </c>
      <c r="BQ167" s="268"/>
      <c r="BR167" s="11" t="str">
        <f t="shared" ref="BR167:BR171" si="118">IF(C167="","",IF(C167="High",(REPT(" ",8)&amp;"l"),IF(C167="Med",(REPT(" ",5)&amp;"l"),IF(C167="Low",(REPT(" ",0*2)&amp;"l"),""))))</f>
        <v xml:space="preserve">        l</v>
      </c>
      <c r="BS167" s="5"/>
      <c r="BT167" s="199"/>
      <c r="BU167" s="284"/>
      <c r="BV167" s="199"/>
    </row>
    <row r="168" spans="1:74" ht="14" customHeight="1" outlineLevel="1" x14ac:dyDescent="0.2">
      <c r="A168" s="169" t="s">
        <v>135</v>
      </c>
      <c r="B168" s="168" t="s">
        <v>136</v>
      </c>
      <c r="C168" s="124" t="s">
        <v>32</v>
      </c>
      <c r="D168" s="173">
        <v>2</v>
      </c>
      <c r="E168" s="151"/>
      <c r="F168" s="137"/>
      <c r="G168" s="138"/>
      <c r="H168" s="139"/>
      <c r="I168" s="137"/>
      <c r="J168" s="138"/>
      <c r="K168" s="139"/>
      <c r="L168" s="137"/>
      <c r="M168" s="138"/>
      <c r="N168" s="139"/>
      <c r="O168" s="137"/>
      <c r="P168" s="138"/>
      <c r="Q168" s="139"/>
      <c r="R168" s="137"/>
      <c r="S168" s="138"/>
      <c r="T168" s="139"/>
      <c r="U168" s="137"/>
      <c r="V168" s="138"/>
      <c r="W168" s="139"/>
      <c r="X168" s="137"/>
      <c r="Y168" s="138"/>
      <c r="Z168" s="139"/>
      <c r="AA168" s="137"/>
      <c r="AB168" s="138"/>
      <c r="AC168" s="139"/>
      <c r="AD168" s="137"/>
      <c r="AE168" s="138"/>
      <c r="AF168" s="139"/>
      <c r="AG168" s="137"/>
      <c r="AH168" s="138"/>
      <c r="AI168" s="139"/>
      <c r="AJ168" s="137"/>
      <c r="AK168" s="138"/>
      <c r="AL168" s="139"/>
      <c r="AM168" s="137"/>
      <c r="AN168" s="138"/>
      <c r="AO168" s="139"/>
      <c r="AP168" s="137"/>
      <c r="AQ168" s="138"/>
      <c r="AR168" s="139"/>
      <c r="AS168" s="137"/>
      <c r="AT168" s="138"/>
      <c r="AU168" s="139"/>
      <c r="AV168" s="137"/>
      <c r="AW168" s="138"/>
      <c r="AX168" s="139"/>
      <c r="AY168" s="137"/>
      <c r="AZ168" s="138"/>
      <c r="BA168" s="139"/>
      <c r="BB168" s="137"/>
      <c r="BC168" s="138"/>
      <c r="BD168" s="139"/>
      <c r="BE168" s="137"/>
      <c r="BF168" s="138"/>
      <c r="BG168" s="139"/>
      <c r="BH168" s="137"/>
      <c r="BI168" s="138"/>
      <c r="BJ168" s="139"/>
      <c r="BK168" s="137"/>
      <c r="BL168" s="138"/>
      <c r="BM168" s="139"/>
      <c r="BN168" s="4"/>
      <c r="BO168" s="8">
        <f t="shared" si="116"/>
        <v>0.4</v>
      </c>
      <c r="BP168" s="268" t="str">
        <f t="shared" si="117"/>
        <v>nnnnnnnnnnnn</v>
      </c>
      <c r="BQ168" s="268"/>
      <c r="BR168" s="11" t="str">
        <f t="shared" si="118"/>
        <v xml:space="preserve">     l</v>
      </c>
      <c r="BS168" s="5"/>
      <c r="BT168" s="199"/>
      <c r="BU168" s="284"/>
      <c r="BV168" s="199"/>
    </row>
    <row r="169" spans="1:74" ht="14" customHeight="1" outlineLevel="1" x14ac:dyDescent="0.2">
      <c r="A169" s="169" t="s">
        <v>137</v>
      </c>
      <c r="B169" s="168" t="s">
        <v>138</v>
      </c>
      <c r="C169" s="124" t="s">
        <v>24</v>
      </c>
      <c r="D169" s="173">
        <v>2</v>
      </c>
      <c r="E169" s="151"/>
      <c r="F169" s="137"/>
      <c r="G169" s="138"/>
      <c r="H169" s="139"/>
      <c r="I169" s="137"/>
      <c r="J169" s="138"/>
      <c r="K169" s="139"/>
      <c r="L169" s="137"/>
      <c r="M169" s="138"/>
      <c r="N169" s="139"/>
      <c r="O169" s="137"/>
      <c r="P169" s="138"/>
      <c r="Q169" s="139"/>
      <c r="R169" s="137"/>
      <c r="S169" s="138"/>
      <c r="T169" s="139"/>
      <c r="U169" s="137"/>
      <c r="V169" s="138"/>
      <c r="W169" s="139"/>
      <c r="X169" s="137"/>
      <c r="Y169" s="138"/>
      <c r="Z169" s="139"/>
      <c r="AA169" s="137"/>
      <c r="AB169" s="138"/>
      <c r="AC169" s="139"/>
      <c r="AD169" s="137"/>
      <c r="AE169" s="138"/>
      <c r="AF169" s="139"/>
      <c r="AG169" s="137"/>
      <c r="AH169" s="138"/>
      <c r="AI169" s="139"/>
      <c r="AJ169" s="137"/>
      <c r="AK169" s="138"/>
      <c r="AL169" s="139"/>
      <c r="AM169" s="137"/>
      <c r="AN169" s="138"/>
      <c r="AO169" s="139"/>
      <c r="AP169" s="137"/>
      <c r="AQ169" s="138"/>
      <c r="AR169" s="139"/>
      <c r="AS169" s="137"/>
      <c r="AT169" s="138"/>
      <c r="AU169" s="139"/>
      <c r="AV169" s="137"/>
      <c r="AW169" s="138"/>
      <c r="AX169" s="139"/>
      <c r="AY169" s="137"/>
      <c r="AZ169" s="138"/>
      <c r="BA169" s="139"/>
      <c r="BB169" s="137"/>
      <c r="BC169" s="138"/>
      <c r="BD169" s="139"/>
      <c r="BE169" s="137"/>
      <c r="BF169" s="138"/>
      <c r="BG169" s="139"/>
      <c r="BH169" s="137"/>
      <c r="BI169" s="138"/>
      <c r="BJ169" s="139"/>
      <c r="BK169" s="137"/>
      <c r="BL169" s="138"/>
      <c r="BM169" s="139"/>
      <c r="BN169" s="4"/>
      <c r="BO169" s="8"/>
      <c r="BP169" s="212"/>
      <c r="BQ169" s="212"/>
      <c r="BR169" s="11"/>
      <c r="BS169" s="5"/>
      <c r="BT169" s="199"/>
      <c r="BU169" s="284"/>
      <c r="BV169" s="199"/>
    </row>
    <row r="170" spans="1:74" ht="14" customHeight="1" outlineLevel="1" x14ac:dyDescent="0.2">
      <c r="A170" s="169" t="s">
        <v>139</v>
      </c>
      <c r="B170" s="168" t="s">
        <v>254</v>
      </c>
      <c r="C170" s="124" t="s">
        <v>77</v>
      </c>
      <c r="D170" s="173">
        <v>5</v>
      </c>
      <c r="E170" s="151"/>
      <c r="F170" s="137"/>
      <c r="G170" s="138"/>
      <c r="H170" s="139"/>
      <c r="I170" s="137"/>
      <c r="J170" s="138"/>
      <c r="K170" s="139"/>
      <c r="L170" s="137"/>
      <c r="M170" s="138"/>
      <c r="N170" s="139"/>
      <c r="O170" s="137"/>
      <c r="P170" s="138"/>
      <c r="Q170" s="139"/>
      <c r="R170" s="137"/>
      <c r="S170" s="138"/>
      <c r="T170" s="139"/>
      <c r="U170" s="137"/>
      <c r="V170" s="138"/>
      <c r="W170" s="139"/>
      <c r="X170" s="137"/>
      <c r="Y170" s="138"/>
      <c r="Z170" s="139"/>
      <c r="AA170" s="137"/>
      <c r="AB170" s="138"/>
      <c r="AC170" s="139"/>
      <c r="AD170" s="137"/>
      <c r="AE170" s="138"/>
      <c r="AF170" s="139"/>
      <c r="AG170" s="137"/>
      <c r="AH170" s="138"/>
      <c r="AI170" s="139"/>
      <c r="AJ170" s="137"/>
      <c r="AK170" s="138"/>
      <c r="AL170" s="139"/>
      <c r="AM170" s="137"/>
      <c r="AN170" s="138"/>
      <c r="AO170" s="139"/>
      <c r="AP170" s="137"/>
      <c r="AQ170" s="138"/>
      <c r="AR170" s="139"/>
      <c r="AS170" s="137"/>
      <c r="AT170" s="138"/>
      <c r="AU170" s="139"/>
      <c r="AV170" s="137"/>
      <c r="AW170" s="138"/>
      <c r="AX170" s="139"/>
      <c r="AY170" s="137"/>
      <c r="AZ170" s="138"/>
      <c r="BA170" s="139"/>
      <c r="BB170" s="137"/>
      <c r="BC170" s="138"/>
      <c r="BD170" s="139"/>
      <c r="BE170" s="137"/>
      <c r="BF170" s="138"/>
      <c r="BG170" s="139"/>
      <c r="BH170" s="137"/>
      <c r="BI170" s="138"/>
      <c r="BJ170" s="139"/>
      <c r="BK170" s="137"/>
      <c r="BL170" s="138"/>
      <c r="BM170" s="139"/>
      <c r="BN170" s="4"/>
      <c r="BO170" s="8">
        <f t="shared" si="116"/>
        <v>1</v>
      </c>
      <c r="BP170" s="268" t="str">
        <f t="shared" si="117"/>
        <v>nnnnnnnnnnnnnnnnnnnnnnnnnnnnnn</v>
      </c>
      <c r="BQ170" s="268"/>
      <c r="BR170" s="11" t="str">
        <f t="shared" si="118"/>
        <v>l</v>
      </c>
      <c r="BS170" s="5"/>
      <c r="BT170" s="199"/>
      <c r="BU170" s="284"/>
      <c r="BV170" s="199"/>
    </row>
    <row r="171" spans="1:74" ht="14" customHeight="1" outlineLevel="1" x14ac:dyDescent="0.2">
      <c r="A171" s="169" t="s">
        <v>140</v>
      </c>
      <c r="B171" s="168" t="s">
        <v>208</v>
      </c>
      <c r="C171" s="124" t="s">
        <v>24</v>
      </c>
      <c r="D171" s="173">
        <v>3</v>
      </c>
      <c r="E171" s="151"/>
      <c r="F171" s="137"/>
      <c r="G171" s="138"/>
      <c r="H171" s="139"/>
      <c r="I171" s="137"/>
      <c r="J171" s="138"/>
      <c r="K171" s="139"/>
      <c r="L171" s="137"/>
      <c r="M171" s="138"/>
      <c r="N171" s="139"/>
      <c r="O171" s="137"/>
      <c r="P171" s="138"/>
      <c r="Q171" s="139"/>
      <c r="R171" s="137"/>
      <c r="S171" s="138"/>
      <c r="T171" s="139"/>
      <c r="U171" s="137"/>
      <c r="V171" s="138"/>
      <c r="W171" s="139"/>
      <c r="X171" s="137"/>
      <c r="Y171" s="138"/>
      <c r="Z171" s="139"/>
      <c r="AA171" s="137"/>
      <c r="AB171" s="138"/>
      <c r="AC171" s="139"/>
      <c r="AD171" s="137"/>
      <c r="AE171" s="138"/>
      <c r="AF171" s="139"/>
      <c r="AG171" s="137"/>
      <c r="AH171" s="138"/>
      <c r="AI171" s="139"/>
      <c r="AJ171" s="137"/>
      <c r="AK171" s="138"/>
      <c r="AL171" s="139"/>
      <c r="AM171" s="137"/>
      <c r="AN171" s="138"/>
      <c r="AO171" s="139"/>
      <c r="AP171" s="137"/>
      <c r="AQ171" s="138"/>
      <c r="AR171" s="139"/>
      <c r="AS171" s="137"/>
      <c r="AT171" s="138"/>
      <c r="AU171" s="139"/>
      <c r="AV171" s="137"/>
      <c r="AW171" s="138"/>
      <c r="AX171" s="139"/>
      <c r="AY171" s="137"/>
      <c r="AZ171" s="138"/>
      <c r="BA171" s="139"/>
      <c r="BB171" s="137"/>
      <c r="BC171" s="138"/>
      <c r="BD171" s="139"/>
      <c r="BE171" s="137"/>
      <c r="BF171" s="138"/>
      <c r="BG171" s="139"/>
      <c r="BH171" s="137"/>
      <c r="BI171" s="138"/>
      <c r="BJ171" s="139"/>
      <c r="BK171" s="137"/>
      <c r="BL171" s="138"/>
      <c r="BM171" s="139"/>
      <c r="BN171" s="4"/>
      <c r="BO171" s="8">
        <f t="shared" si="116"/>
        <v>0.6</v>
      </c>
      <c r="BP171" s="268" t="str">
        <f t="shared" si="117"/>
        <v>nnnnnnnnnnnnnnnnnn</v>
      </c>
      <c r="BQ171" s="268"/>
      <c r="BR171" s="11" t="str">
        <f t="shared" si="118"/>
        <v xml:space="preserve">        l</v>
      </c>
      <c r="BS171" s="5"/>
      <c r="BT171" s="199"/>
      <c r="BU171" s="210"/>
      <c r="BV171" s="199"/>
    </row>
    <row r="172" spans="1:74" ht="15" customHeight="1" x14ac:dyDescent="0.2">
      <c r="A172" s="170"/>
      <c r="B172" s="171"/>
      <c r="C172" s="172"/>
      <c r="D172" s="131"/>
      <c r="E172" s="151"/>
      <c r="F172" s="137"/>
      <c r="G172" s="138"/>
      <c r="H172" s="139"/>
      <c r="I172" s="137"/>
      <c r="J172" s="138"/>
      <c r="K172" s="139"/>
      <c r="L172" s="137"/>
      <c r="M172" s="138"/>
      <c r="N172" s="139"/>
      <c r="O172" s="137"/>
      <c r="P172" s="138"/>
      <c r="Q172" s="139"/>
      <c r="R172" s="137"/>
      <c r="S172" s="138"/>
      <c r="T172" s="139"/>
      <c r="U172" s="137"/>
      <c r="V172" s="138"/>
      <c r="W172" s="139"/>
      <c r="X172" s="137"/>
      <c r="Y172" s="138"/>
      <c r="Z172" s="139"/>
      <c r="AA172" s="137"/>
      <c r="AB172" s="138"/>
      <c r="AC172" s="139"/>
      <c r="AD172" s="137"/>
      <c r="AE172" s="138"/>
      <c r="AF172" s="139"/>
      <c r="AG172" s="137"/>
      <c r="AH172" s="138"/>
      <c r="AI172" s="139"/>
      <c r="AJ172" s="137"/>
      <c r="AK172" s="138"/>
      <c r="AL172" s="139"/>
      <c r="AM172" s="137"/>
      <c r="AN172" s="138"/>
      <c r="AO172" s="139"/>
      <c r="AP172" s="137"/>
      <c r="AQ172" s="138"/>
      <c r="AR172" s="139"/>
      <c r="AS172" s="137"/>
      <c r="AT172" s="138"/>
      <c r="AU172" s="139"/>
      <c r="AV172" s="137"/>
      <c r="AW172" s="138"/>
      <c r="AX172" s="139"/>
      <c r="AY172" s="137"/>
      <c r="AZ172" s="138"/>
      <c r="BA172" s="139"/>
      <c r="BB172" s="137"/>
      <c r="BC172" s="138"/>
      <c r="BD172" s="139"/>
      <c r="BE172" s="137"/>
      <c r="BF172" s="138"/>
      <c r="BG172" s="139"/>
      <c r="BH172" s="137"/>
      <c r="BI172" s="138"/>
      <c r="BJ172" s="139"/>
      <c r="BK172" s="137"/>
      <c r="BL172" s="138"/>
      <c r="BM172" s="139"/>
      <c r="BN172" s="4"/>
      <c r="BO172" s="77"/>
      <c r="BP172" s="214"/>
      <c r="BQ172" s="214"/>
      <c r="BR172" s="78"/>
      <c r="BS172" s="5"/>
      <c r="BT172" s="199"/>
      <c r="BU172" s="198" t="str">
        <f>B173</f>
        <v>WORK/LIFE BALANCE</v>
      </c>
      <c r="BV172" s="199"/>
    </row>
    <row r="173" spans="1:74" ht="15" customHeight="1" x14ac:dyDescent="0.2">
      <c r="A173" s="149">
        <v>17</v>
      </c>
      <c r="B173" s="164" t="s">
        <v>276</v>
      </c>
      <c r="C173" s="119"/>
      <c r="D173" s="118">
        <f>IFERROR(AVERAGEIF(D174:D178,"&gt;0"),0)</f>
        <v>2.5</v>
      </c>
      <c r="E173" s="151"/>
      <c r="F173" s="137"/>
      <c r="G173" s="138"/>
      <c r="H173" s="139"/>
      <c r="I173" s="137"/>
      <c r="J173" s="138"/>
      <c r="K173" s="139"/>
      <c r="L173" s="137"/>
      <c r="M173" s="138"/>
      <c r="N173" s="139"/>
      <c r="O173" s="137"/>
      <c r="P173" s="138"/>
      <c r="Q173" s="139"/>
      <c r="R173" s="137"/>
      <c r="S173" s="138"/>
      <c r="T173" s="139"/>
      <c r="U173" s="137"/>
      <c r="V173" s="138"/>
      <c r="W173" s="139"/>
      <c r="X173" s="137"/>
      <c r="Y173" s="138"/>
      <c r="Z173" s="139"/>
      <c r="AA173" s="137"/>
      <c r="AB173" s="138"/>
      <c r="AC173" s="139"/>
      <c r="AD173" s="137"/>
      <c r="AE173" s="138"/>
      <c r="AF173" s="139"/>
      <c r="AG173" s="137"/>
      <c r="AH173" s="138"/>
      <c r="AI173" s="139"/>
      <c r="AJ173" s="137"/>
      <c r="AK173" s="138"/>
      <c r="AL173" s="139"/>
      <c r="AM173" s="137"/>
      <c r="AN173" s="138"/>
      <c r="AO173" s="139"/>
      <c r="AP173" s="137"/>
      <c r="AQ173" s="138"/>
      <c r="AR173" s="139"/>
      <c r="AS173" s="137"/>
      <c r="AT173" s="138"/>
      <c r="AU173" s="139"/>
      <c r="AV173" s="137"/>
      <c r="AW173" s="138"/>
      <c r="AX173" s="139"/>
      <c r="AY173" s="137"/>
      <c r="AZ173" s="138"/>
      <c r="BA173" s="139"/>
      <c r="BB173" s="137"/>
      <c r="BC173" s="138"/>
      <c r="BD173" s="139"/>
      <c r="BE173" s="137"/>
      <c r="BF173" s="138"/>
      <c r="BG173" s="139"/>
      <c r="BH173" s="137"/>
      <c r="BI173" s="138"/>
      <c r="BJ173" s="139"/>
      <c r="BK173" s="137"/>
      <c r="BL173" s="138"/>
      <c r="BM173" s="139"/>
      <c r="BN173" s="4"/>
      <c r="BO173" s="55">
        <f>IF(D173&lt;1,"",IF(D173&gt;0,D173/5))</f>
        <v>0.5</v>
      </c>
      <c r="BP173" s="274" t="str">
        <f t="shared" ref="BP173:BP178" si="119">IF(D173&lt;3,REPT("n",INT(D173*6)),IF(D173=3,REPT("n",INT(D173*6)),IF(D173&gt;3,REPT("n",INT(D173*6)))))</f>
        <v>nnnnnnnnnnnnnnn</v>
      </c>
      <c r="BQ173" s="274"/>
      <c r="BR173" s="10" t="str">
        <f>IF(C173="","",IF(C173="High",(REPT(" ",8)&amp;"l"),IF(C173="Med",(REPT(" ",5)&amp;"l"),IF(C173="Low",(REPT(" ",0*2)&amp;"l"),""))))</f>
        <v/>
      </c>
      <c r="BS173" s="5"/>
      <c r="BT173" s="199"/>
      <c r="BU173" s="209"/>
      <c r="BV173" s="199"/>
    </row>
    <row r="174" spans="1:74" ht="14" customHeight="1" outlineLevel="1" x14ac:dyDescent="0.2">
      <c r="A174" s="169" t="s">
        <v>141</v>
      </c>
      <c r="B174" s="267" t="s">
        <v>277</v>
      </c>
      <c r="C174" s="124"/>
      <c r="D174" s="123">
        <v>1</v>
      </c>
      <c r="E174" s="151"/>
      <c r="F174" s="137"/>
      <c r="G174" s="138"/>
      <c r="H174" s="139"/>
      <c r="I174" s="137"/>
      <c r="J174" s="138"/>
      <c r="K174" s="139"/>
      <c r="L174" s="137"/>
      <c r="M174" s="138"/>
      <c r="N174" s="139"/>
      <c r="O174" s="137"/>
      <c r="P174" s="138"/>
      <c r="Q174" s="139"/>
      <c r="R174" s="137"/>
      <c r="S174" s="138"/>
      <c r="T174" s="139"/>
      <c r="U174" s="137"/>
      <c r="V174" s="138"/>
      <c r="W174" s="139"/>
      <c r="X174" s="137"/>
      <c r="Y174" s="138"/>
      <c r="Z174" s="139"/>
      <c r="AA174" s="137"/>
      <c r="AB174" s="138"/>
      <c r="AC174" s="139"/>
      <c r="AD174" s="137"/>
      <c r="AE174" s="138"/>
      <c r="AF174" s="139"/>
      <c r="AG174" s="137"/>
      <c r="AH174" s="138"/>
      <c r="AI174" s="139"/>
      <c r="AJ174" s="137"/>
      <c r="AK174" s="138"/>
      <c r="AL174" s="139"/>
      <c r="AM174" s="137"/>
      <c r="AN174" s="138"/>
      <c r="AO174" s="139"/>
      <c r="AP174" s="137"/>
      <c r="AQ174" s="138"/>
      <c r="AR174" s="139"/>
      <c r="AS174" s="137"/>
      <c r="AT174" s="138"/>
      <c r="AU174" s="139"/>
      <c r="AV174" s="137"/>
      <c r="AW174" s="138"/>
      <c r="AX174" s="139"/>
      <c r="AY174" s="137"/>
      <c r="AZ174" s="138"/>
      <c r="BA174" s="139"/>
      <c r="BB174" s="137"/>
      <c r="BC174" s="138"/>
      <c r="BD174" s="139"/>
      <c r="BE174" s="137"/>
      <c r="BF174" s="138"/>
      <c r="BG174" s="139"/>
      <c r="BH174" s="137"/>
      <c r="BI174" s="138"/>
      <c r="BJ174" s="139"/>
      <c r="BK174" s="137"/>
      <c r="BL174" s="138"/>
      <c r="BM174" s="139"/>
      <c r="BN174" s="4"/>
      <c r="BO174" s="8">
        <f t="shared" ref="BO174:BO178" si="120">IF(D174="","",IF(D174&gt;0,D174/5))</f>
        <v>0.2</v>
      </c>
      <c r="BP174" s="268" t="str">
        <f t="shared" si="119"/>
        <v>nnnnnn</v>
      </c>
      <c r="BQ174" s="268"/>
      <c r="BR174" s="11" t="str">
        <f>IF(C174="","",IF(C174="High",(REPT(" ",8)&amp;"l"),IF(C174="Med",(REPT(" ",5)&amp;"l"),IF(C174="Low",(REPT(" ",0*2)&amp;"l"),""))))</f>
        <v/>
      </c>
      <c r="BS174" s="5"/>
      <c r="BT174" s="199"/>
      <c r="BU174" s="283">
        <f>BO173</f>
        <v>0.5</v>
      </c>
      <c r="BV174" s="199"/>
    </row>
    <row r="175" spans="1:74" ht="14" customHeight="1" outlineLevel="1" x14ac:dyDescent="0.2">
      <c r="A175" s="169" t="s">
        <v>142</v>
      </c>
      <c r="B175" s="267" t="s">
        <v>278</v>
      </c>
      <c r="C175" s="124"/>
      <c r="D175" s="123">
        <v>3</v>
      </c>
      <c r="E175" s="151"/>
      <c r="F175" s="137"/>
      <c r="G175" s="138"/>
      <c r="H175" s="139"/>
      <c r="I175" s="137"/>
      <c r="J175" s="138"/>
      <c r="K175" s="139"/>
      <c r="L175" s="137"/>
      <c r="M175" s="138"/>
      <c r="N175" s="139"/>
      <c r="O175" s="137"/>
      <c r="P175" s="138"/>
      <c r="Q175" s="139"/>
      <c r="R175" s="137"/>
      <c r="S175" s="138"/>
      <c r="T175" s="139"/>
      <c r="U175" s="137"/>
      <c r="V175" s="138"/>
      <c r="W175" s="139"/>
      <c r="X175" s="137"/>
      <c r="Y175" s="138"/>
      <c r="Z175" s="139"/>
      <c r="AA175" s="137"/>
      <c r="AB175" s="138"/>
      <c r="AC175" s="139"/>
      <c r="AD175" s="137"/>
      <c r="AE175" s="138"/>
      <c r="AF175" s="139"/>
      <c r="AG175" s="137"/>
      <c r="AH175" s="138"/>
      <c r="AI175" s="139"/>
      <c r="AJ175" s="137"/>
      <c r="AK175" s="138"/>
      <c r="AL175" s="139"/>
      <c r="AM175" s="137"/>
      <c r="AN175" s="138"/>
      <c r="AO175" s="139"/>
      <c r="AP175" s="137"/>
      <c r="AQ175" s="138"/>
      <c r="AR175" s="139"/>
      <c r="AS175" s="137"/>
      <c r="AT175" s="138"/>
      <c r="AU175" s="139"/>
      <c r="AV175" s="137"/>
      <c r="AW175" s="138"/>
      <c r="AX175" s="139"/>
      <c r="AY175" s="137"/>
      <c r="AZ175" s="138"/>
      <c r="BA175" s="139"/>
      <c r="BB175" s="137"/>
      <c r="BC175" s="138"/>
      <c r="BD175" s="139"/>
      <c r="BE175" s="137"/>
      <c r="BF175" s="138"/>
      <c r="BG175" s="139"/>
      <c r="BH175" s="137"/>
      <c r="BI175" s="138"/>
      <c r="BJ175" s="139"/>
      <c r="BK175" s="137"/>
      <c r="BL175" s="138"/>
      <c r="BM175" s="139"/>
      <c r="BN175" s="4"/>
      <c r="BO175" s="8">
        <f t="shared" si="120"/>
        <v>0.6</v>
      </c>
      <c r="BP175" s="268" t="str">
        <f t="shared" si="119"/>
        <v>nnnnnnnnnnnnnnnnnn</v>
      </c>
      <c r="BQ175" s="268"/>
      <c r="BR175" s="11" t="str">
        <f t="shared" ref="BR175:BR178" si="121">IF(C175="","",IF(C175="High",(REPT(" ",8)&amp;"l"),IF(C175="Med",(REPT(" ",5)&amp;"l"),IF(C175="Low",(REPT(" ",0*2)&amp;"l"),""))))</f>
        <v/>
      </c>
      <c r="BS175" s="5"/>
      <c r="BT175" s="199"/>
      <c r="BU175" s="284"/>
      <c r="BV175" s="199"/>
    </row>
    <row r="176" spans="1:74" ht="14" customHeight="1" outlineLevel="1" x14ac:dyDescent="0.2">
      <c r="A176" s="169" t="s">
        <v>143</v>
      </c>
      <c r="B176" s="168"/>
      <c r="C176" s="124"/>
      <c r="D176" s="123">
        <v>3</v>
      </c>
      <c r="E176" s="151"/>
      <c r="F176" s="137"/>
      <c r="G176" s="138"/>
      <c r="H176" s="139"/>
      <c r="I176" s="137"/>
      <c r="J176" s="138"/>
      <c r="K176" s="139"/>
      <c r="L176" s="137"/>
      <c r="M176" s="138"/>
      <c r="N176" s="139"/>
      <c r="O176" s="137"/>
      <c r="P176" s="138"/>
      <c r="Q176" s="139"/>
      <c r="R176" s="137"/>
      <c r="S176" s="138"/>
      <c r="T176" s="139"/>
      <c r="U176" s="137"/>
      <c r="V176" s="138"/>
      <c r="W176" s="139"/>
      <c r="X176" s="137"/>
      <c r="Y176" s="138"/>
      <c r="Z176" s="139"/>
      <c r="AA176" s="137"/>
      <c r="AB176" s="138"/>
      <c r="AC176" s="139"/>
      <c r="AD176" s="137"/>
      <c r="AE176" s="138"/>
      <c r="AF176" s="139"/>
      <c r="AG176" s="137"/>
      <c r="AH176" s="138"/>
      <c r="AI176" s="139"/>
      <c r="AJ176" s="137"/>
      <c r="AK176" s="138"/>
      <c r="AL176" s="139"/>
      <c r="AM176" s="137"/>
      <c r="AN176" s="138"/>
      <c r="AO176" s="139"/>
      <c r="AP176" s="137"/>
      <c r="AQ176" s="138"/>
      <c r="AR176" s="139"/>
      <c r="AS176" s="137"/>
      <c r="AT176" s="138"/>
      <c r="AU176" s="139"/>
      <c r="AV176" s="137"/>
      <c r="AW176" s="138"/>
      <c r="AX176" s="139"/>
      <c r="AY176" s="137"/>
      <c r="AZ176" s="138"/>
      <c r="BA176" s="139"/>
      <c r="BB176" s="137"/>
      <c r="BC176" s="138"/>
      <c r="BD176" s="139"/>
      <c r="BE176" s="137"/>
      <c r="BF176" s="138"/>
      <c r="BG176" s="139"/>
      <c r="BH176" s="137"/>
      <c r="BI176" s="138"/>
      <c r="BJ176" s="139"/>
      <c r="BK176" s="137"/>
      <c r="BL176" s="138"/>
      <c r="BM176" s="139"/>
      <c r="BN176" s="4"/>
      <c r="BO176" s="8">
        <f t="shared" si="120"/>
        <v>0.6</v>
      </c>
      <c r="BP176" s="268" t="str">
        <f t="shared" si="119"/>
        <v>nnnnnnnnnnnnnnnnnn</v>
      </c>
      <c r="BQ176" s="268"/>
      <c r="BR176" s="11" t="str">
        <f t="shared" si="121"/>
        <v/>
      </c>
      <c r="BS176" s="5"/>
      <c r="BT176" s="199"/>
      <c r="BU176" s="284"/>
      <c r="BV176" s="199"/>
    </row>
    <row r="177" spans="1:74" ht="14" customHeight="1" outlineLevel="1" x14ac:dyDescent="0.2">
      <c r="A177" s="169" t="s">
        <v>144</v>
      </c>
      <c r="B177" s="168"/>
      <c r="C177" s="124"/>
      <c r="D177" s="123">
        <v>3</v>
      </c>
      <c r="E177" s="151"/>
      <c r="F177" s="137"/>
      <c r="G177" s="138"/>
      <c r="H177" s="139"/>
      <c r="I177" s="137"/>
      <c r="J177" s="138"/>
      <c r="K177" s="139"/>
      <c r="L177" s="137"/>
      <c r="M177" s="138"/>
      <c r="N177" s="139"/>
      <c r="O177" s="137"/>
      <c r="P177" s="138"/>
      <c r="Q177" s="139"/>
      <c r="R177" s="137"/>
      <c r="S177" s="138"/>
      <c r="T177" s="139"/>
      <c r="U177" s="137"/>
      <c r="V177" s="138"/>
      <c r="W177" s="139"/>
      <c r="X177" s="137"/>
      <c r="Y177" s="138"/>
      <c r="Z177" s="139"/>
      <c r="AA177" s="137"/>
      <c r="AB177" s="138"/>
      <c r="AC177" s="139"/>
      <c r="AD177" s="137"/>
      <c r="AE177" s="138"/>
      <c r="AF177" s="139"/>
      <c r="AG177" s="137"/>
      <c r="AH177" s="138"/>
      <c r="AI177" s="139"/>
      <c r="AJ177" s="137"/>
      <c r="AK177" s="138"/>
      <c r="AL177" s="139"/>
      <c r="AM177" s="137"/>
      <c r="AN177" s="138"/>
      <c r="AO177" s="139"/>
      <c r="AP177" s="137"/>
      <c r="AQ177" s="138"/>
      <c r="AR177" s="139"/>
      <c r="AS177" s="137"/>
      <c r="AT177" s="138"/>
      <c r="AU177" s="139"/>
      <c r="AV177" s="137"/>
      <c r="AW177" s="138"/>
      <c r="AX177" s="139"/>
      <c r="AY177" s="137"/>
      <c r="AZ177" s="138"/>
      <c r="BA177" s="139"/>
      <c r="BB177" s="137"/>
      <c r="BC177" s="138"/>
      <c r="BD177" s="139"/>
      <c r="BE177" s="137"/>
      <c r="BF177" s="138"/>
      <c r="BG177" s="139"/>
      <c r="BH177" s="137"/>
      <c r="BI177" s="138"/>
      <c r="BJ177" s="139"/>
      <c r="BK177" s="137"/>
      <c r="BL177" s="138"/>
      <c r="BM177" s="139"/>
      <c r="BN177" s="4"/>
      <c r="BO177" s="8">
        <f t="shared" si="120"/>
        <v>0.6</v>
      </c>
      <c r="BP177" s="268" t="str">
        <f t="shared" si="119"/>
        <v>nnnnnnnnnnnnnnnnnn</v>
      </c>
      <c r="BQ177" s="268"/>
      <c r="BR177" s="11" t="str">
        <f t="shared" si="121"/>
        <v/>
      </c>
      <c r="BS177" s="5"/>
      <c r="BT177" s="199"/>
      <c r="BU177" s="284"/>
      <c r="BV177" s="199"/>
    </row>
    <row r="178" spans="1:74" ht="14" customHeight="1" outlineLevel="1" x14ac:dyDescent="0.2">
      <c r="A178" s="169" t="s">
        <v>145</v>
      </c>
      <c r="B178" s="168"/>
      <c r="C178" s="124"/>
      <c r="D178" s="123"/>
      <c r="E178" s="142"/>
      <c r="F178" s="137"/>
      <c r="G178" s="138"/>
      <c r="H178" s="139"/>
      <c r="I178" s="137"/>
      <c r="J178" s="138"/>
      <c r="K178" s="139"/>
      <c r="L178" s="137"/>
      <c r="M178" s="138"/>
      <c r="N178" s="139"/>
      <c r="O178" s="137"/>
      <c r="P178" s="138"/>
      <c r="Q178" s="139"/>
      <c r="R178" s="137"/>
      <c r="S178" s="138"/>
      <c r="T178" s="139"/>
      <c r="U178" s="137"/>
      <c r="V178" s="138"/>
      <c r="W178" s="139"/>
      <c r="X178" s="137"/>
      <c r="Y178" s="138"/>
      <c r="Z178" s="139"/>
      <c r="AA178" s="137"/>
      <c r="AB178" s="138"/>
      <c r="AC178" s="139"/>
      <c r="AD178" s="137"/>
      <c r="AE178" s="138"/>
      <c r="AF178" s="139"/>
      <c r="AG178" s="137"/>
      <c r="AH178" s="138"/>
      <c r="AI178" s="139"/>
      <c r="AJ178" s="137"/>
      <c r="AK178" s="138"/>
      <c r="AL178" s="139"/>
      <c r="AM178" s="137"/>
      <c r="AN178" s="138"/>
      <c r="AO178" s="139"/>
      <c r="AP178" s="137"/>
      <c r="AQ178" s="138"/>
      <c r="AR178" s="139"/>
      <c r="AS178" s="137"/>
      <c r="AT178" s="138"/>
      <c r="AU178" s="139"/>
      <c r="AV178" s="137"/>
      <c r="AW178" s="138"/>
      <c r="AX178" s="139"/>
      <c r="AY178" s="137"/>
      <c r="AZ178" s="138"/>
      <c r="BA178" s="139"/>
      <c r="BB178" s="137"/>
      <c r="BC178" s="138"/>
      <c r="BD178" s="139"/>
      <c r="BE178" s="137"/>
      <c r="BF178" s="138"/>
      <c r="BG178" s="139"/>
      <c r="BH178" s="137"/>
      <c r="BI178" s="138"/>
      <c r="BJ178" s="139"/>
      <c r="BK178" s="137"/>
      <c r="BL178" s="138"/>
      <c r="BM178" s="139"/>
      <c r="BN178" s="4"/>
      <c r="BO178" s="8" t="str">
        <f t="shared" si="120"/>
        <v/>
      </c>
      <c r="BP178" s="268" t="str">
        <f t="shared" si="119"/>
        <v/>
      </c>
      <c r="BQ178" s="268"/>
      <c r="BR178" s="11" t="str">
        <f t="shared" si="121"/>
        <v/>
      </c>
      <c r="BS178" s="5"/>
      <c r="BT178" s="199"/>
      <c r="BU178" s="210"/>
      <c r="BV178" s="199"/>
    </row>
    <row r="179" spans="1:74" ht="15" customHeight="1" x14ac:dyDescent="0.2">
      <c r="A179" s="174"/>
      <c r="B179" s="175"/>
      <c r="C179" s="176"/>
      <c r="D179" s="176"/>
      <c r="E179" s="151"/>
      <c r="F179" s="146"/>
      <c r="G179" s="147"/>
      <c r="H179" s="148"/>
      <c r="I179" s="146"/>
      <c r="J179" s="147"/>
      <c r="K179" s="148"/>
      <c r="L179" s="146"/>
      <c r="M179" s="147"/>
      <c r="N179" s="148"/>
      <c r="O179" s="146"/>
      <c r="P179" s="147"/>
      <c r="Q179" s="148"/>
      <c r="R179" s="146"/>
      <c r="S179" s="147"/>
      <c r="T179" s="148"/>
      <c r="U179" s="146"/>
      <c r="V179" s="147"/>
      <c r="W179" s="148"/>
      <c r="X179" s="146"/>
      <c r="Y179" s="147"/>
      <c r="Z179" s="148"/>
      <c r="AA179" s="146"/>
      <c r="AB179" s="147"/>
      <c r="AC179" s="148"/>
      <c r="AD179" s="146"/>
      <c r="AE179" s="147"/>
      <c r="AF179" s="148"/>
      <c r="AG179" s="146"/>
      <c r="AH179" s="147"/>
      <c r="AI179" s="148"/>
      <c r="AJ179" s="146"/>
      <c r="AK179" s="147"/>
      <c r="AL179" s="148"/>
      <c r="AM179" s="146"/>
      <c r="AN179" s="147"/>
      <c r="AO179" s="148"/>
      <c r="AP179" s="146"/>
      <c r="AQ179" s="147"/>
      <c r="AR179" s="148"/>
      <c r="AS179" s="146"/>
      <c r="AT179" s="147"/>
      <c r="AU179" s="148"/>
      <c r="AV179" s="146"/>
      <c r="AW179" s="147"/>
      <c r="AX179" s="148"/>
      <c r="AY179" s="146"/>
      <c r="AZ179" s="147"/>
      <c r="BA179" s="148"/>
      <c r="BB179" s="146"/>
      <c r="BC179" s="147"/>
      <c r="BD179" s="148"/>
      <c r="BE179" s="146"/>
      <c r="BF179" s="147"/>
      <c r="BG179" s="148"/>
      <c r="BH179" s="146"/>
      <c r="BI179" s="147"/>
      <c r="BJ179" s="148"/>
      <c r="BK179" s="146"/>
      <c r="BL179" s="147"/>
      <c r="BM179" s="148"/>
      <c r="BN179" s="4"/>
      <c r="BO179" s="74"/>
      <c r="BP179" s="74"/>
      <c r="BQ179" s="74"/>
      <c r="BR179" s="74"/>
      <c r="BS179" s="5"/>
      <c r="BT179" s="199"/>
      <c r="BU179" s="198" t="str">
        <f>B180</f>
        <v>FORMAL AUTHORITY</v>
      </c>
      <c r="BV179" s="199"/>
    </row>
    <row r="180" spans="1:74" ht="15" customHeight="1" x14ac:dyDescent="0.2">
      <c r="A180" s="177" t="s">
        <v>146</v>
      </c>
      <c r="B180" s="178" t="s">
        <v>147</v>
      </c>
      <c r="C180" s="119" t="s">
        <v>24</v>
      </c>
      <c r="D180" s="118">
        <f>IFERROR(AVERAGEIF(D181:D185,"&gt;0"),0)</f>
        <v>2.5</v>
      </c>
      <c r="E180" s="151"/>
      <c r="F180" s="137"/>
      <c r="G180" s="138"/>
      <c r="H180" s="139"/>
      <c r="I180" s="137"/>
      <c r="J180" s="138"/>
      <c r="K180" s="139"/>
      <c r="L180" s="137"/>
      <c r="M180" s="138"/>
      <c r="N180" s="139"/>
      <c r="O180" s="137"/>
      <c r="P180" s="138"/>
      <c r="Q180" s="139"/>
      <c r="R180" s="137"/>
      <c r="S180" s="138"/>
      <c r="T180" s="139"/>
      <c r="U180" s="137"/>
      <c r="V180" s="138"/>
      <c r="W180" s="139"/>
      <c r="X180" s="137"/>
      <c r="Y180" s="138"/>
      <c r="Z180" s="139"/>
      <c r="AA180" s="137"/>
      <c r="AB180" s="138"/>
      <c r="AC180" s="139"/>
      <c r="AD180" s="137"/>
      <c r="AE180" s="138"/>
      <c r="AF180" s="139"/>
      <c r="AG180" s="137"/>
      <c r="AH180" s="138"/>
      <c r="AI180" s="139"/>
      <c r="AJ180" s="137"/>
      <c r="AK180" s="138"/>
      <c r="AL180" s="139"/>
      <c r="AM180" s="137"/>
      <c r="AN180" s="138"/>
      <c r="AO180" s="139"/>
      <c r="AP180" s="137"/>
      <c r="AQ180" s="138"/>
      <c r="AR180" s="139"/>
      <c r="AS180" s="137"/>
      <c r="AT180" s="138"/>
      <c r="AU180" s="139"/>
      <c r="AV180" s="137"/>
      <c r="AW180" s="138"/>
      <c r="AX180" s="139"/>
      <c r="AY180" s="137"/>
      <c r="AZ180" s="138"/>
      <c r="BA180" s="139"/>
      <c r="BB180" s="137"/>
      <c r="BC180" s="138"/>
      <c r="BD180" s="139"/>
      <c r="BE180" s="137"/>
      <c r="BF180" s="138"/>
      <c r="BG180" s="139"/>
      <c r="BH180" s="137"/>
      <c r="BI180" s="138"/>
      <c r="BJ180" s="139"/>
      <c r="BK180" s="137"/>
      <c r="BL180" s="138"/>
      <c r="BM180" s="139"/>
      <c r="BN180" s="4"/>
      <c r="BO180" s="88">
        <f>IF(D180&lt;1,"",IF(D180&gt;0,D180/5))</f>
        <v>0.5</v>
      </c>
      <c r="BP180" s="274" t="str">
        <f t="shared" ref="BP180:BP181" si="122">IF(D180&lt;3,REPT("n",INT(D180*6)),IF(D180=3,REPT("n",INT(D180*6)),IF(D180&gt;3,REPT("n",INT(D180*6)))))</f>
        <v>nnnnnnnnnnnnnnn</v>
      </c>
      <c r="BQ180" s="274"/>
      <c r="BR180" s="10" t="str">
        <f t="shared" ref="BR180:BR185" si="123">IF(C180="","",IF(C180="High",(REPT(" ",8)&amp;"l"),IF(C180="Med",(REPT(" ",5)&amp;"l"),IF(C180="Low",(REPT(" ",0*2)&amp;"l"),""))))</f>
        <v xml:space="preserve">        l</v>
      </c>
      <c r="BS180" s="5"/>
      <c r="BT180" s="199"/>
      <c r="BU180" s="209"/>
      <c r="BV180" s="199"/>
    </row>
    <row r="181" spans="1:74" ht="14" customHeight="1" outlineLevel="1" x14ac:dyDescent="0.2">
      <c r="A181" s="179">
        <v>1.1000000000000001</v>
      </c>
      <c r="B181" s="180" t="s">
        <v>148</v>
      </c>
      <c r="C181" s="124" t="s">
        <v>24</v>
      </c>
      <c r="D181" s="123">
        <v>3</v>
      </c>
      <c r="E181" s="142"/>
      <c r="F181" s="137"/>
      <c r="G181" s="138"/>
      <c r="H181" s="139"/>
      <c r="I181" s="137"/>
      <c r="J181" s="138"/>
      <c r="K181" s="139"/>
      <c r="L181" s="137"/>
      <c r="M181" s="138"/>
      <c r="N181" s="139"/>
      <c r="O181" s="137"/>
      <c r="P181" s="138"/>
      <c r="Q181" s="139"/>
      <c r="R181" s="137"/>
      <c r="S181" s="138"/>
      <c r="T181" s="139"/>
      <c r="U181" s="137"/>
      <c r="V181" s="138"/>
      <c r="W181" s="139"/>
      <c r="X181" s="137"/>
      <c r="Y181" s="138"/>
      <c r="Z181" s="139"/>
      <c r="AA181" s="137"/>
      <c r="AB181" s="138"/>
      <c r="AC181" s="139"/>
      <c r="AD181" s="137"/>
      <c r="AE181" s="138"/>
      <c r="AF181" s="139"/>
      <c r="AG181" s="137"/>
      <c r="AH181" s="138"/>
      <c r="AI181" s="139"/>
      <c r="AJ181" s="137"/>
      <c r="AK181" s="138"/>
      <c r="AL181" s="139"/>
      <c r="AM181" s="137"/>
      <c r="AN181" s="138"/>
      <c r="AO181" s="139"/>
      <c r="AP181" s="137"/>
      <c r="AQ181" s="138"/>
      <c r="AR181" s="139"/>
      <c r="AS181" s="137"/>
      <c r="AT181" s="138"/>
      <c r="AU181" s="139"/>
      <c r="AV181" s="137"/>
      <c r="AW181" s="138"/>
      <c r="AX181" s="139"/>
      <c r="AY181" s="137"/>
      <c r="AZ181" s="138"/>
      <c r="BA181" s="139"/>
      <c r="BB181" s="137"/>
      <c r="BC181" s="138"/>
      <c r="BD181" s="139"/>
      <c r="BE181" s="137"/>
      <c r="BF181" s="138"/>
      <c r="BG181" s="139"/>
      <c r="BH181" s="137"/>
      <c r="BI181" s="138"/>
      <c r="BJ181" s="139"/>
      <c r="BK181" s="137"/>
      <c r="BL181" s="138"/>
      <c r="BM181" s="139"/>
      <c r="BN181" s="4"/>
      <c r="BO181" s="8">
        <f t="shared" ref="BO181" si="124">IF(D181="","",IF(D181&gt;0,D181/5))</f>
        <v>0.6</v>
      </c>
      <c r="BP181" s="268" t="str">
        <f t="shared" si="122"/>
        <v>nnnnnnnnnnnnnnnnnn</v>
      </c>
      <c r="BQ181" s="268"/>
      <c r="BR181" s="11" t="str">
        <f t="shared" si="123"/>
        <v xml:space="preserve">        l</v>
      </c>
      <c r="BS181" s="5"/>
      <c r="BT181" s="199"/>
      <c r="BU181" s="283">
        <f>BO180</f>
        <v>0.5</v>
      </c>
      <c r="BV181" s="199"/>
    </row>
    <row r="182" spans="1:74" ht="14" customHeight="1" outlineLevel="1" x14ac:dyDescent="0.2">
      <c r="A182" s="179">
        <v>1.2</v>
      </c>
      <c r="B182" s="180" t="s">
        <v>105</v>
      </c>
      <c r="C182" s="124" t="s">
        <v>24</v>
      </c>
      <c r="D182" s="123">
        <v>1</v>
      </c>
      <c r="E182" s="142"/>
      <c r="F182" s="137"/>
      <c r="G182" s="138"/>
      <c r="H182" s="139"/>
      <c r="I182" s="137"/>
      <c r="J182" s="138"/>
      <c r="K182" s="139"/>
      <c r="L182" s="137"/>
      <c r="M182" s="138"/>
      <c r="N182" s="139"/>
      <c r="O182" s="137"/>
      <c r="P182" s="138"/>
      <c r="Q182" s="139"/>
      <c r="R182" s="137"/>
      <c r="S182" s="138"/>
      <c r="T182" s="139"/>
      <c r="U182" s="137"/>
      <c r="V182" s="138"/>
      <c r="W182" s="139"/>
      <c r="X182" s="137"/>
      <c r="Y182" s="138"/>
      <c r="Z182" s="139"/>
      <c r="AA182" s="137"/>
      <c r="AB182" s="138"/>
      <c r="AC182" s="139"/>
      <c r="AD182" s="137"/>
      <c r="AE182" s="138"/>
      <c r="AF182" s="139"/>
      <c r="AG182" s="137"/>
      <c r="AH182" s="138"/>
      <c r="AI182" s="139"/>
      <c r="AJ182" s="137"/>
      <c r="AK182" s="138"/>
      <c r="AL182" s="139"/>
      <c r="AM182" s="137"/>
      <c r="AN182" s="138"/>
      <c r="AO182" s="139"/>
      <c r="AP182" s="137"/>
      <c r="AQ182" s="138"/>
      <c r="AR182" s="139"/>
      <c r="AS182" s="137"/>
      <c r="AT182" s="138"/>
      <c r="AU182" s="139"/>
      <c r="AV182" s="137"/>
      <c r="AW182" s="138"/>
      <c r="AX182" s="139"/>
      <c r="AY182" s="137"/>
      <c r="AZ182" s="138"/>
      <c r="BA182" s="139"/>
      <c r="BB182" s="137"/>
      <c r="BC182" s="138"/>
      <c r="BD182" s="139"/>
      <c r="BE182" s="137"/>
      <c r="BF182" s="138"/>
      <c r="BG182" s="139"/>
      <c r="BH182" s="137"/>
      <c r="BI182" s="138"/>
      <c r="BJ182" s="139"/>
      <c r="BK182" s="137"/>
      <c r="BL182" s="138"/>
      <c r="BM182" s="139"/>
      <c r="BN182" s="4"/>
      <c r="BO182" s="16">
        <f t="shared" ref="BO182:BO183" si="125">IF(D182="","",IF(D182&gt;0,D182/5))</f>
        <v>0.2</v>
      </c>
      <c r="BP182" s="275" t="str">
        <f t="shared" ref="BP182:BP183" si="126">IF(D182&lt;3,REPT("n",INT(D182*6)),IF(D182=3,REPT("n",INT(D182*6)),IF(D182&gt;3,REPT("n",INT(D182*6)))))</f>
        <v>nnnnnn</v>
      </c>
      <c r="BQ182" s="275"/>
      <c r="BR182" s="11" t="str">
        <f t="shared" si="123"/>
        <v xml:space="preserve">        l</v>
      </c>
      <c r="BS182" s="5"/>
      <c r="BT182" s="199"/>
      <c r="BU182" s="284"/>
      <c r="BV182" s="199"/>
    </row>
    <row r="183" spans="1:74" ht="14" customHeight="1" outlineLevel="1" x14ac:dyDescent="0.2">
      <c r="A183" s="179">
        <v>1.3</v>
      </c>
      <c r="B183" s="180" t="s">
        <v>149</v>
      </c>
      <c r="C183" s="124" t="s">
        <v>24</v>
      </c>
      <c r="D183" s="123">
        <v>4</v>
      </c>
      <c r="E183" s="142"/>
      <c r="F183" s="137"/>
      <c r="G183" s="138"/>
      <c r="H183" s="139"/>
      <c r="I183" s="137"/>
      <c r="J183" s="138"/>
      <c r="K183" s="139"/>
      <c r="L183" s="137"/>
      <c r="M183" s="138"/>
      <c r="N183" s="139"/>
      <c r="O183" s="137"/>
      <c r="P183" s="138"/>
      <c r="Q183" s="139"/>
      <c r="R183" s="137"/>
      <c r="S183" s="138"/>
      <c r="T183" s="139"/>
      <c r="U183" s="137"/>
      <c r="V183" s="138"/>
      <c r="W183" s="139"/>
      <c r="X183" s="137"/>
      <c r="Y183" s="138"/>
      <c r="Z183" s="139"/>
      <c r="AA183" s="137"/>
      <c r="AB183" s="138"/>
      <c r="AC183" s="139"/>
      <c r="AD183" s="137"/>
      <c r="AE183" s="138"/>
      <c r="AF183" s="139"/>
      <c r="AG183" s="137"/>
      <c r="AH183" s="138"/>
      <c r="AI183" s="139"/>
      <c r="AJ183" s="137"/>
      <c r="AK183" s="138"/>
      <c r="AL183" s="139"/>
      <c r="AM183" s="137"/>
      <c r="AN183" s="138"/>
      <c r="AO183" s="139"/>
      <c r="AP183" s="137"/>
      <c r="AQ183" s="138"/>
      <c r="AR183" s="139"/>
      <c r="AS183" s="137"/>
      <c r="AT183" s="138"/>
      <c r="AU183" s="139"/>
      <c r="AV183" s="137"/>
      <c r="AW183" s="138"/>
      <c r="AX183" s="139"/>
      <c r="AY183" s="137"/>
      <c r="AZ183" s="138"/>
      <c r="BA183" s="139"/>
      <c r="BB183" s="137"/>
      <c r="BC183" s="138"/>
      <c r="BD183" s="139"/>
      <c r="BE183" s="137"/>
      <c r="BF183" s="138"/>
      <c r="BG183" s="139"/>
      <c r="BH183" s="137"/>
      <c r="BI183" s="138"/>
      <c r="BJ183" s="139"/>
      <c r="BK183" s="137"/>
      <c r="BL183" s="138"/>
      <c r="BM183" s="139"/>
      <c r="BN183" s="4"/>
      <c r="BO183" s="8">
        <f t="shared" si="125"/>
        <v>0.8</v>
      </c>
      <c r="BP183" s="268" t="str">
        <f t="shared" si="126"/>
        <v>nnnnnnnnnnnnnnnnnnnnnnnn</v>
      </c>
      <c r="BQ183" s="268"/>
      <c r="BR183" s="11" t="str">
        <f t="shared" si="123"/>
        <v xml:space="preserve">        l</v>
      </c>
      <c r="BS183" s="5"/>
      <c r="BT183" s="199"/>
      <c r="BU183" s="284"/>
      <c r="BV183" s="199"/>
    </row>
    <row r="184" spans="1:74" ht="14" customHeight="1" outlineLevel="1" x14ac:dyDescent="0.2">
      <c r="A184" s="179">
        <v>1.4</v>
      </c>
      <c r="B184" s="180" t="s">
        <v>150</v>
      </c>
      <c r="C184" s="124" t="s">
        <v>24</v>
      </c>
      <c r="D184" s="123">
        <v>2</v>
      </c>
      <c r="E184" s="142"/>
      <c r="F184" s="137"/>
      <c r="G184" s="138"/>
      <c r="H184" s="139"/>
      <c r="I184" s="137"/>
      <c r="J184" s="138"/>
      <c r="K184" s="139"/>
      <c r="L184" s="137"/>
      <c r="M184" s="138"/>
      <c r="N184" s="139"/>
      <c r="O184" s="137"/>
      <c r="P184" s="138"/>
      <c r="Q184" s="139"/>
      <c r="R184" s="137"/>
      <c r="S184" s="138"/>
      <c r="T184" s="139"/>
      <c r="U184" s="137"/>
      <c r="V184" s="138"/>
      <c r="W184" s="139"/>
      <c r="X184" s="137"/>
      <c r="Y184" s="138"/>
      <c r="Z184" s="139"/>
      <c r="AA184" s="137"/>
      <c r="AB184" s="138"/>
      <c r="AC184" s="139"/>
      <c r="AD184" s="137"/>
      <c r="AE184" s="138"/>
      <c r="AF184" s="139"/>
      <c r="AG184" s="137"/>
      <c r="AH184" s="138"/>
      <c r="AI184" s="139"/>
      <c r="AJ184" s="137"/>
      <c r="AK184" s="138"/>
      <c r="AL184" s="139"/>
      <c r="AM184" s="137"/>
      <c r="AN184" s="138"/>
      <c r="AO184" s="139"/>
      <c r="AP184" s="137"/>
      <c r="AQ184" s="138"/>
      <c r="AR184" s="139"/>
      <c r="AS184" s="137"/>
      <c r="AT184" s="138"/>
      <c r="AU184" s="139"/>
      <c r="AV184" s="137"/>
      <c r="AW184" s="138"/>
      <c r="AX184" s="139"/>
      <c r="AY184" s="137"/>
      <c r="AZ184" s="138"/>
      <c r="BA184" s="139"/>
      <c r="BB184" s="137"/>
      <c r="BC184" s="138"/>
      <c r="BD184" s="139"/>
      <c r="BE184" s="137"/>
      <c r="BF184" s="138"/>
      <c r="BG184" s="139"/>
      <c r="BH184" s="137"/>
      <c r="BI184" s="138"/>
      <c r="BJ184" s="139"/>
      <c r="BK184" s="137"/>
      <c r="BL184" s="138"/>
      <c r="BM184" s="139"/>
      <c r="BN184" s="4"/>
      <c r="BO184" s="8">
        <f t="shared" ref="BO184" si="127">IF(D184="","",IF(D184&gt;0,D184/5))</f>
        <v>0.4</v>
      </c>
      <c r="BP184" s="268" t="str">
        <f t="shared" ref="BP184" si="128">IF(D184&lt;3,REPT("n",INT(D184*6)),IF(D184=3,REPT("n",INT(D184*6)),IF(D184&gt;3,REPT("n",INT(D184*6)))))</f>
        <v>nnnnnnnnnnnn</v>
      </c>
      <c r="BQ184" s="268"/>
      <c r="BR184" s="11" t="str">
        <f t="shared" si="123"/>
        <v xml:space="preserve">        l</v>
      </c>
      <c r="BS184" s="5"/>
      <c r="BT184" s="199"/>
      <c r="BU184" s="284"/>
      <c r="BV184" s="199"/>
    </row>
    <row r="185" spans="1:74" ht="14" customHeight="1" outlineLevel="1" x14ac:dyDescent="0.2">
      <c r="A185" s="179">
        <v>1.5</v>
      </c>
      <c r="B185" s="180"/>
      <c r="C185" s="124"/>
      <c r="D185" s="123"/>
      <c r="E185" s="142"/>
      <c r="F185" s="137"/>
      <c r="G185" s="138"/>
      <c r="H185" s="139"/>
      <c r="I185" s="137"/>
      <c r="J185" s="138"/>
      <c r="K185" s="139"/>
      <c r="L185" s="137"/>
      <c r="M185" s="138"/>
      <c r="N185" s="139"/>
      <c r="O185" s="137"/>
      <c r="P185" s="138"/>
      <c r="Q185" s="139"/>
      <c r="R185" s="137"/>
      <c r="S185" s="138"/>
      <c r="T185" s="139"/>
      <c r="U185" s="137"/>
      <c r="V185" s="138"/>
      <c r="W185" s="139"/>
      <c r="X185" s="137"/>
      <c r="Y185" s="138"/>
      <c r="Z185" s="139"/>
      <c r="AA185" s="137"/>
      <c r="AB185" s="138"/>
      <c r="AC185" s="139"/>
      <c r="AD185" s="137"/>
      <c r="AE185" s="138"/>
      <c r="AF185" s="139"/>
      <c r="AG185" s="137"/>
      <c r="AH185" s="138"/>
      <c r="AI185" s="139"/>
      <c r="AJ185" s="137"/>
      <c r="AK185" s="138"/>
      <c r="AL185" s="139"/>
      <c r="AM185" s="137"/>
      <c r="AN185" s="138"/>
      <c r="AO185" s="139"/>
      <c r="AP185" s="137"/>
      <c r="AQ185" s="138"/>
      <c r="AR185" s="139"/>
      <c r="AS185" s="137"/>
      <c r="AT185" s="138"/>
      <c r="AU185" s="139"/>
      <c r="AV185" s="137"/>
      <c r="AW185" s="138"/>
      <c r="AX185" s="139"/>
      <c r="AY185" s="137"/>
      <c r="AZ185" s="138"/>
      <c r="BA185" s="139"/>
      <c r="BB185" s="137"/>
      <c r="BC185" s="138"/>
      <c r="BD185" s="139"/>
      <c r="BE185" s="137"/>
      <c r="BF185" s="138"/>
      <c r="BG185" s="139"/>
      <c r="BH185" s="137"/>
      <c r="BI185" s="138"/>
      <c r="BJ185" s="139"/>
      <c r="BK185" s="137"/>
      <c r="BL185" s="138"/>
      <c r="BM185" s="139"/>
      <c r="BN185" s="4"/>
      <c r="BO185" s="8" t="str">
        <f t="shared" ref="BO185" si="129">IF(D185="","",IF(D185&gt;0,D185/5))</f>
        <v/>
      </c>
      <c r="BP185" s="268" t="str">
        <f t="shared" ref="BP185" si="130">IF(D185&lt;3,REPT("n",INT(D185*6)),IF(D185=3,REPT("n",INT(D185*6)),IF(D185&gt;3,REPT("n",INT(D185*6)))))</f>
        <v/>
      </c>
      <c r="BQ185" s="268"/>
      <c r="BR185" s="11" t="str">
        <f t="shared" si="123"/>
        <v/>
      </c>
      <c r="BS185" s="5"/>
      <c r="BT185" s="199"/>
      <c r="BU185" s="210"/>
      <c r="BV185" s="199"/>
    </row>
    <row r="186" spans="1:74" ht="15" customHeight="1" x14ac:dyDescent="0.2">
      <c r="A186" s="174"/>
      <c r="B186" s="175"/>
      <c r="C186" s="131"/>
      <c r="D186" s="131"/>
      <c r="E186" s="142"/>
      <c r="F186" s="146"/>
      <c r="G186" s="147"/>
      <c r="H186" s="148"/>
      <c r="I186" s="146"/>
      <c r="J186" s="147"/>
      <c r="K186" s="148"/>
      <c r="L186" s="146"/>
      <c r="M186" s="147"/>
      <c r="N186" s="148"/>
      <c r="O186" s="146"/>
      <c r="P186" s="147"/>
      <c r="Q186" s="148"/>
      <c r="R186" s="146"/>
      <c r="S186" s="147"/>
      <c r="T186" s="148"/>
      <c r="U186" s="146"/>
      <c r="V186" s="147"/>
      <c r="W186" s="148"/>
      <c r="X186" s="146"/>
      <c r="Y186" s="147"/>
      <c r="Z186" s="148"/>
      <c r="AA186" s="146"/>
      <c r="AB186" s="147"/>
      <c r="AC186" s="148"/>
      <c r="AD186" s="146"/>
      <c r="AE186" s="147"/>
      <c r="AF186" s="148"/>
      <c r="AG186" s="146"/>
      <c r="AH186" s="147"/>
      <c r="AI186" s="148"/>
      <c r="AJ186" s="146"/>
      <c r="AK186" s="147"/>
      <c r="AL186" s="148"/>
      <c r="AM186" s="146"/>
      <c r="AN186" s="147"/>
      <c r="AO186" s="148"/>
      <c r="AP186" s="146"/>
      <c r="AQ186" s="147"/>
      <c r="AR186" s="148"/>
      <c r="AS186" s="146"/>
      <c r="AT186" s="147"/>
      <c r="AU186" s="148"/>
      <c r="AV186" s="146"/>
      <c r="AW186" s="147"/>
      <c r="AX186" s="148"/>
      <c r="AY186" s="146"/>
      <c r="AZ186" s="147"/>
      <c r="BA186" s="148"/>
      <c r="BB186" s="146"/>
      <c r="BC186" s="147"/>
      <c r="BD186" s="148"/>
      <c r="BE186" s="146"/>
      <c r="BF186" s="147"/>
      <c r="BG186" s="148"/>
      <c r="BH186" s="146"/>
      <c r="BI186" s="147"/>
      <c r="BJ186" s="148"/>
      <c r="BK186" s="146"/>
      <c r="BL186" s="147"/>
      <c r="BM186" s="148"/>
      <c r="BN186" s="4"/>
      <c r="BO186" s="74"/>
      <c r="BP186" s="74"/>
      <c r="BQ186" s="74"/>
      <c r="BR186" s="74"/>
      <c r="BS186" s="5"/>
      <c r="BT186" s="199"/>
      <c r="BU186" s="198" t="str">
        <f>B187</f>
        <v>OBJECTIVES</v>
      </c>
      <c r="BV186" s="199"/>
    </row>
    <row r="187" spans="1:74" ht="15" customHeight="1" x14ac:dyDescent="0.2">
      <c r="A187" s="177" t="s">
        <v>28</v>
      </c>
      <c r="B187" s="178" t="s">
        <v>151</v>
      </c>
      <c r="C187" s="119" t="s">
        <v>24</v>
      </c>
      <c r="D187" s="118">
        <f>IFERROR(AVERAGEIF(D188:D192,"&gt;0"),0)</f>
        <v>2.5</v>
      </c>
      <c r="E187" s="151"/>
      <c r="F187" s="137"/>
      <c r="G187" s="138"/>
      <c r="H187" s="139"/>
      <c r="I187" s="137"/>
      <c r="J187" s="138"/>
      <c r="K187" s="139"/>
      <c r="L187" s="137"/>
      <c r="M187" s="138"/>
      <c r="N187" s="139"/>
      <c r="O187" s="137"/>
      <c r="P187" s="138"/>
      <c r="Q187" s="139"/>
      <c r="R187" s="137"/>
      <c r="S187" s="138"/>
      <c r="T187" s="139"/>
      <c r="U187" s="137"/>
      <c r="V187" s="138"/>
      <c r="W187" s="139"/>
      <c r="X187" s="137"/>
      <c r="Y187" s="138"/>
      <c r="Z187" s="139"/>
      <c r="AA187" s="137"/>
      <c r="AB187" s="138"/>
      <c r="AC187" s="139"/>
      <c r="AD187" s="137"/>
      <c r="AE187" s="138"/>
      <c r="AF187" s="139"/>
      <c r="AG187" s="137"/>
      <c r="AH187" s="138"/>
      <c r="AI187" s="139"/>
      <c r="AJ187" s="137"/>
      <c r="AK187" s="138"/>
      <c r="AL187" s="139"/>
      <c r="AM187" s="137"/>
      <c r="AN187" s="138"/>
      <c r="AO187" s="139"/>
      <c r="AP187" s="137"/>
      <c r="AQ187" s="138"/>
      <c r="AR187" s="139"/>
      <c r="AS187" s="137"/>
      <c r="AT187" s="138"/>
      <c r="AU187" s="139"/>
      <c r="AV187" s="137"/>
      <c r="AW187" s="138"/>
      <c r="AX187" s="139"/>
      <c r="AY187" s="137"/>
      <c r="AZ187" s="138"/>
      <c r="BA187" s="139"/>
      <c r="BB187" s="137"/>
      <c r="BC187" s="138"/>
      <c r="BD187" s="139"/>
      <c r="BE187" s="137"/>
      <c r="BF187" s="138"/>
      <c r="BG187" s="139"/>
      <c r="BH187" s="137"/>
      <c r="BI187" s="138"/>
      <c r="BJ187" s="139"/>
      <c r="BK187" s="137"/>
      <c r="BL187" s="138"/>
      <c r="BM187" s="139"/>
      <c r="BN187" s="4"/>
      <c r="BO187" s="88">
        <f>IF(D187&lt;1,"",IF(D187&gt;0,D187/5))</f>
        <v>0.5</v>
      </c>
      <c r="BP187" s="274" t="str">
        <f t="shared" ref="BP187:BP191" si="131">IF(D187&lt;3,REPT("n",INT(D187*6)),IF(D187=3,REPT("n",INT(D187*6)),IF(D187&gt;3,REPT("n",INT(D187*6)))))</f>
        <v>nnnnnnnnnnnnnnn</v>
      </c>
      <c r="BQ187" s="274"/>
      <c r="BR187" s="10" t="str">
        <f t="shared" ref="BR187:BR191" si="132">IF(C187="","",IF(C187="High",(REPT(" ",8)&amp;"l"),IF(C187="Med",(REPT(" ",5)&amp;"l"),IF(C187="Low",(REPT(" ",0*2)&amp;"l"),""))))</f>
        <v xml:space="preserve">        l</v>
      </c>
      <c r="BS187" s="5"/>
      <c r="BT187" s="199"/>
      <c r="BU187" s="209"/>
      <c r="BV187" s="199"/>
    </row>
    <row r="188" spans="1:74" ht="14" customHeight="1" outlineLevel="1" x14ac:dyDescent="0.2">
      <c r="A188" s="179">
        <v>1.1000000000000001</v>
      </c>
      <c r="B188" s="180" t="s">
        <v>152</v>
      </c>
      <c r="C188" s="124" t="s">
        <v>32</v>
      </c>
      <c r="D188" s="123">
        <v>5</v>
      </c>
      <c r="E188" s="142"/>
      <c r="F188" s="137"/>
      <c r="G188" s="138"/>
      <c r="H188" s="139"/>
      <c r="I188" s="137"/>
      <c r="J188" s="138"/>
      <c r="K188" s="139"/>
      <c r="L188" s="137"/>
      <c r="M188" s="138"/>
      <c r="N188" s="139"/>
      <c r="O188" s="137"/>
      <c r="P188" s="138"/>
      <c r="Q188" s="139"/>
      <c r="R188" s="137"/>
      <c r="S188" s="138"/>
      <c r="T188" s="139"/>
      <c r="U188" s="137"/>
      <c r="V188" s="138"/>
      <c r="W188" s="139"/>
      <c r="X188" s="137"/>
      <c r="Y188" s="138"/>
      <c r="Z188" s="139"/>
      <c r="AA188" s="137"/>
      <c r="AB188" s="138"/>
      <c r="AC188" s="139"/>
      <c r="AD188" s="137"/>
      <c r="AE188" s="138"/>
      <c r="AF188" s="139"/>
      <c r="AG188" s="137"/>
      <c r="AH188" s="138"/>
      <c r="AI188" s="139"/>
      <c r="AJ188" s="137"/>
      <c r="AK188" s="138"/>
      <c r="AL188" s="139"/>
      <c r="AM188" s="137"/>
      <c r="AN188" s="138"/>
      <c r="AO188" s="139"/>
      <c r="AP188" s="137"/>
      <c r="AQ188" s="138"/>
      <c r="AR188" s="139"/>
      <c r="AS188" s="137"/>
      <c r="AT188" s="138"/>
      <c r="AU188" s="139"/>
      <c r="AV188" s="137"/>
      <c r="AW188" s="138"/>
      <c r="AX188" s="139"/>
      <c r="AY188" s="137"/>
      <c r="AZ188" s="138"/>
      <c r="BA188" s="139"/>
      <c r="BB188" s="137"/>
      <c r="BC188" s="138"/>
      <c r="BD188" s="139"/>
      <c r="BE188" s="137"/>
      <c r="BF188" s="138"/>
      <c r="BG188" s="139"/>
      <c r="BH188" s="137"/>
      <c r="BI188" s="138"/>
      <c r="BJ188" s="139"/>
      <c r="BK188" s="137"/>
      <c r="BL188" s="138"/>
      <c r="BM188" s="139"/>
      <c r="BN188" s="4"/>
      <c r="BO188" s="8">
        <f t="shared" ref="BO188:BO191" si="133">IF(D188="","",IF(D188&gt;0,D188/5))</f>
        <v>1</v>
      </c>
      <c r="BP188" s="268" t="str">
        <f t="shared" si="131"/>
        <v>nnnnnnnnnnnnnnnnnnnnnnnnnnnnnn</v>
      </c>
      <c r="BQ188" s="268"/>
      <c r="BR188" s="11" t="str">
        <f t="shared" si="132"/>
        <v xml:space="preserve">     l</v>
      </c>
      <c r="BS188" s="5"/>
      <c r="BT188" s="199"/>
      <c r="BU188" s="283">
        <f>BO187</f>
        <v>0.5</v>
      </c>
      <c r="BV188" s="199"/>
    </row>
    <row r="189" spans="1:74" ht="14" customHeight="1" outlineLevel="1" x14ac:dyDescent="0.2">
      <c r="A189" s="179">
        <v>1.2</v>
      </c>
      <c r="B189" s="180" t="s">
        <v>29</v>
      </c>
      <c r="C189" s="124" t="s">
        <v>24</v>
      </c>
      <c r="D189" s="123">
        <v>1</v>
      </c>
      <c r="E189" s="142"/>
      <c r="F189" s="137"/>
      <c r="G189" s="138"/>
      <c r="H189" s="139"/>
      <c r="I189" s="137"/>
      <c r="J189" s="138"/>
      <c r="K189" s="139"/>
      <c r="L189" s="137"/>
      <c r="M189" s="138"/>
      <c r="N189" s="139"/>
      <c r="O189" s="137"/>
      <c r="P189" s="138"/>
      <c r="Q189" s="139"/>
      <c r="R189" s="137"/>
      <c r="S189" s="138"/>
      <c r="T189" s="139"/>
      <c r="U189" s="137"/>
      <c r="V189" s="138"/>
      <c r="W189" s="139"/>
      <c r="X189" s="137"/>
      <c r="Y189" s="138"/>
      <c r="Z189" s="139"/>
      <c r="AA189" s="137"/>
      <c r="AB189" s="138"/>
      <c r="AC189" s="139"/>
      <c r="AD189" s="137"/>
      <c r="AE189" s="138"/>
      <c r="AF189" s="139"/>
      <c r="AG189" s="137"/>
      <c r="AH189" s="138"/>
      <c r="AI189" s="139"/>
      <c r="AJ189" s="137"/>
      <c r="AK189" s="138"/>
      <c r="AL189" s="139"/>
      <c r="AM189" s="137"/>
      <c r="AN189" s="138"/>
      <c r="AO189" s="139"/>
      <c r="AP189" s="137"/>
      <c r="AQ189" s="138"/>
      <c r="AR189" s="139"/>
      <c r="AS189" s="137"/>
      <c r="AT189" s="138"/>
      <c r="AU189" s="139"/>
      <c r="AV189" s="137"/>
      <c r="AW189" s="138"/>
      <c r="AX189" s="139"/>
      <c r="AY189" s="137"/>
      <c r="AZ189" s="138"/>
      <c r="BA189" s="139"/>
      <c r="BB189" s="137"/>
      <c r="BC189" s="138"/>
      <c r="BD189" s="139"/>
      <c r="BE189" s="137"/>
      <c r="BF189" s="138"/>
      <c r="BG189" s="139"/>
      <c r="BH189" s="137"/>
      <c r="BI189" s="138"/>
      <c r="BJ189" s="139"/>
      <c r="BK189" s="137"/>
      <c r="BL189" s="138"/>
      <c r="BM189" s="139"/>
      <c r="BN189" s="4"/>
      <c r="BO189" s="16">
        <f t="shared" si="133"/>
        <v>0.2</v>
      </c>
      <c r="BP189" s="275" t="str">
        <f t="shared" si="131"/>
        <v>nnnnnn</v>
      </c>
      <c r="BQ189" s="275"/>
      <c r="BR189" s="11" t="str">
        <f t="shared" si="132"/>
        <v xml:space="preserve">        l</v>
      </c>
      <c r="BS189" s="5"/>
      <c r="BT189" s="199"/>
      <c r="BU189" s="283"/>
      <c r="BV189" s="199"/>
    </row>
    <row r="190" spans="1:74" ht="14" customHeight="1" outlineLevel="1" x14ac:dyDescent="0.2">
      <c r="A190" s="179">
        <v>1.3</v>
      </c>
      <c r="B190" s="180" t="s">
        <v>153</v>
      </c>
      <c r="C190" s="124" t="s">
        <v>32</v>
      </c>
      <c r="D190" s="123">
        <v>3</v>
      </c>
      <c r="E190" s="142"/>
      <c r="F190" s="137"/>
      <c r="G190" s="138"/>
      <c r="H190" s="139"/>
      <c r="I190" s="137"/>
      <c r="J190" s="138"/>
      <c r="K190" s="139"/>
      <c r="L190" s="137"/>
      <c r="M190" s="138"/>
      <c r="N190" s="139"/>
      <c r="O190" s="137"/>
      <c r="P190" s="138"/>
      <c r="Q190" s="139"/>
      <c r="R190" s="137"/>
      <c r="S190" s="138"/>
      <c r="T190" s="139"/>
      <c r="U190" s="137"/>
      <c r="V190" s="138"/>
      <c r="W190" s="139"/>
      <c r="X190" s="137"/>
      <c r="Y190" s="138"/>
      <c r="Z190" s="139"/>
      <c r="AA190" s="137"/>
      <c r="AB190" s="138"/>
      <c r="AC190" s="139"/>
      <c r="AD190" s="137"/>
      <c r="AE190" s="138"/>
      <c r="AF190" s="139"/>
      <c r="AG190" s="137"/>
      <c r="AH190" s="138"/>
      <c r="AI190" s="139"/>
      <c r="AJ190" s="137"/>
      <c r="AK190" s="138"/>
      <c r="AL190" s="139"/>
      <c r="AM190" s="137"/>
      <c r="AN190" s="138"/>
      <c r="AO190" s="139"/>
      <c r="AP190" s="137"/>
      <c r="AQ190" s="138"/>
      <c r="AR190" s="139"/>
      <c r="AS190" s="137"/>
      <c r="AT190" s="138"/>
      <c r="AU190" s="139"/>
      <c r="AV190" s="137"/>
      <c r="AW190" s="138"/>
      <c r="AX190" s="139"/>
      <c r="AY190" s="137"/>
      <c r="AZ190" s="138"/>
      <c r="BA190" s="139"/>
      <c r="BB190" s="137"/>
      <c r="BC190" s="138"/>
      <c r="BD190" s="139"/>
      <c r="BE190" s="137"/>
      <c r="BF190" s="138"/>
      <c r="BG190" s="139"/>
      <c r="BH190" s="137"/>
      <c r="BI190" s="138"/>
      <c r="BJ190" s="139"/>
      <c r="BK190" s="137"/>
      <c r="BL190" s="138"/>
      <c r="BM190" s="139"/>
      <c r="BN190" s="4"/>
      <c r="BO190" s="8">
        <f t="shared" si="133"/>
        <v>0.6</v>
      </c>
      <c r="BP190" s="268" t="str">
        <f t="shared" si="131"/>
        <v>nnnnnnnnnnnnnnnnnn</v>
      </c>
      <c r="BQ190" s="268"/>
      <c r="BR190" s="11" t="str">
        <f t="shared" si="132"/>
        <v xml:space="preserve">     l</v>
      </c>
      <c r="BS190" s="5"/>
      <c r="BT190" s="199"/>
      <c r="BU190" s="283"/>
      <c r="BV190" s="199"/>
    </row>
    <row r="191" spans="1:74" ht="14" customHeight="1" outlineLevel="1" x14ac:dyDescent="0.2">
      <c r="A191" s="179">
        <v>1.4</v>
      </c>
      <c r="B191" s="180" t="s">
        <v>154</v>
      </c>
      <c r="C191" s="124" t="s">
        <v>24</v>
      </c>
      <c r="D191" s="123">
        <v>1</v>
      </c>
      <c r="E191" s="142"/>
      <c r="F191" s="137"/>
      <c r="G191" s="138"/>
      <c r="H191" s="139"/>
      <c r="I191" s="137"/>
      <c r="J191" s="138"/>
      <c r="K191" s="139"/>
      <c r="L191" s="137"/>
      <c r="M191" s="138"/>
      <c r="N191" s="139"/>
      <c r="O191" s="137"/>
      <c r="P191" s="138"/>
      <c r="Q191" s="139"/>
      <c r="R191" s="137"/>
      <c r="S191" s="138"/>
      <c r="T191" s="139"/>
      <c r="U191" s="137"/>
      <c r="V191" s="138"/>
      <c r="W191" s="139"/>
      <c r="X191" s="137"/>
      <c r="Y191" s="138"/>
      <c r="Z191" s="139"/>
      <c r="AA191" s="137"/>
      <c r="AB191" s="138"/>
      <c r="AC191" s="139"/>
      <c r="AD191" s="137"/>
      <c r="AE191" s="138"/>
      <c r="AF191" s="139"/>
      <c r="AG191" s="137"/>
      <c r="AH191" s="138"/>
      <c r="AI191" s="139"/>
      <c r="AJ191" s="137"/>
      <c r="AK191" s="138"/>
      <c r="AL191" s="139"/>
      <c r="AM191" s="137"/>
      <c r="AN191" s="138"/>
      <c r="AO191" s="139"/>
      <c r="AP191" s="137"/>
      <c r="AQ191" s="138"/>
      <c r="AR191" s="139"/>
      <c r="AS191" s="137"/>
      <c r="AT191" s="138"/>
      <c r="AU191" s="139"/>
      <c r="AV191" s="137"/>
      <c r="AW191" s="138"/>
      <c r="AX191" s="139"/>
      <c r="AY191" s="137"/>
      <c r="AZ191" s="138"/>
      <c r="BA191" s="139"/>
      <c r="BB191" s="137"/>
      <c r="BC191" s="138"/>
      <c r="BD191" s="139"/>
      <c r="BE191" s="137"/>
      <c r="BF191" s="138"/>
      <c r="BG191" s="139"/>
      <c r="BH191" s="137"/>
      <c r="BI191" s="138"/>
      <c r="BJ191" s="139"/>
      <c r="BK191" s="137"/>
      <c r="BL191" s="138"/>
      <c r="BM191" s="139"/>
      <c r="BN191" s="4"/>
      <c r="BO191" s="8">
        <f t="shared" si="133"/>
        <v>0.2</v>
      </c>
      <c r="BP191" s="268" t="str">
        <f t="shared" si="131"/>
        <v>nnnnnn</v>
      </c>
      <c r="BQ191" s="268"/>
      <c r="BR191" s="11" t="str">
        <f t="shared" si="132"/>
        <v xml:space="preserve">        l</v>
      </c>
      <c r="BS191" s="5"/>
      <c r="BT191" s="199"/>
      <c r="BU191" s="283"/>
      <c r="BV191" s="199"/>
    </row>
    <row r="192" spans="1:74" ht="14" customHeight="1" outlineLevel="1" x14ac:dyDescent="0.2">
      <c r="A192" s="179">
        <v>1.5</v>
      </c>
      <c r="B192" s="180"/>
      <c r="C192" s="124"/>
      <c r="D192" s="123"/>
      <c r="E192" s="142"/>
      <c r="F192" s="137"/>
      <c r="G192" s="138"/>
      <c r="H192" s="139"/>
      <c r="I192" s="137"/>
      <c r="J192" s="138"/>
      <c r="K192" s="139"/>
      <c r="L192" s="137"/>
      <c r="M192" s="138"/>
      <c r="N192" s="139"/>
      <c r="O192" s="137"/>
      <c r="P192" s="138"/>
      <c r="Q192" s="139"/>
      <c r="R192" s="137"/>
      <c r="S192" s="138"/>
      <c r="T192" s="139"/>
      <c r="U192" s="137"/>
      <c r="V192" s="138"/>
      <c r="W192" s="139"/>
      <c r="X192" s="137"/>
      <c r="Y192" s="138"/>
      <c r="Z192" s="139"/>
      <c r="AA192" s="137"/>
      <c r="AB192" s="138"/>
      <c r="AC192" s="139"/>
      <c r="AD192" s="137"/>
      <c r="AE192" s="138"/>
      <c r="AF192" s="139"/>
      <c r="AG192" s="137"/>
      <c r="AH192" s="138"/>
      <c r="AI192" s="139"/>
      <c r="AJ192" s="137"/>
      <c r="AK192" s="138"/>
      <c r="AL192" s="139"/>
      <c r="AM192" s="137"/>
      <c r="AN192" s="138"/>
      <c r="AO192" s="139"/>
      <c r="AP192" s="137"/>
      <c r="AQ192" s="138"/>
      <c r="AR192" s="139"/>
      <c r="AS192" s="137"/>
      <c r="AT192" s="138"/>
      <c r="AU192" s="139"/>
      <c r="AV192" s="137"/>
      <c r="AW192" s="138"/>
      <c r="AX192" s="139"/>
      <c r="AY192" s="137"/>
      <c r="AZ192" s="138"/>
      <c r="BA192" s="139"/>
      <c r="BB192" s="137"/>
      <c r="BC192" s="138"/>
      <c r="BD192" s="139"/>
      <c r="BE192" s="137"/>
      <c r="BF192" s="138"/>
      <c r="BG192" s="139"/>
      <c r="BH192" s="137"/>
      <c r="BI192" s="138"/>
      <c r="BJ192" s="139"/>
      <c r="BK192" s="137"/>
      <c r="BL192" s="138"/>
      <c r="BM192" s="139"/>
      <c r="BN192" s="4"/>
      <c r="BO192" s="8" t="str">
        <f t="shared" ref="BO192" si="134">IF(D192="","",IF(D192&gt;0,D192/5))</f>
        <v/>
      </c>
      <c r="BP192" s="268" t="str">
        <f t="shared" ref="BP192" si="135">IF(D192&lt;3,REPT("n",INT(D192*6)),IF(D192=3,REPT("n",INT(D192*6)),IF(D192&gt;3,REPT("n",INT(D192*6)))))</f>
        <v/>
      </c>
      <c r="BQ192" s="268"/>
      <c r="BR192" s="11" t="str">
        <f t="shared" ref="BR192" si="136">IF(C192="","",IF(C192="High",(REPT(" ",8)&amp;"l"),IF(C192="Med",(REPT(" ",5)&amp;"l"),IF(C192="Low",(REPT(" ",0*2)&amp;"l"),""))))</f>
        <v/>
      </c>
      <c r="BS192" s="5"/>
      <c r="BT192" s="199"/>
      <c r="BU192" s="210"/>
      <c r="BV192" s="199"/>
    </row>
    <row r="193" spans="1:74" ht="15" customHeight="1" x14ac:dyDescent="0.2">
      <c r="A193" s="181"/>
      <c r="B193" s="182"/>
      <c r="C193" s="172"/>
      <c r="D193" s="131"/>
      <c r="E193" s="142"/>
      <c r="F193" s="137"/>
      <c r="G193" s="138"/>
      <c r="H193" s="139"/>
      <c r="I193" s="137"/>
      <c r="J193" s="138"/>
      <c r="K193" s="139"/>
      <c r="L193" s="137"/>
      <c r="M193" s="138"/>
      <c r="N193" s="139"/>
      <c r="O193" s="137"/>
      <c r="P193" s="138"/>
      <c r="Q193" s="139"/>
      <c r="R193" s="137"/>
      <c r="S193" s="138"/>
      <c r="T193" s="139"/>
      <c r="U193" s="137"/>
      <c r="V193" s="138"/>
      <c r="W193" s="139"/>
      <c r="X193" s="137"/>
      <c r="Y193" s="138"/>
      <c r="Z193" s="139"/>
      <c r="AA193" s="137"/>
      <c r="AB193" s="138"/>
      <c r="AC193" s="139"/>
      <c r="AD193" s="137"/>
      <c r="AE193" s="138"/>
      <c r="AF193" s="139"/>
      <c r="AG193" s="137"/>
      <c r="AH193" s="138"/>
      <c r="AI193" s="139"/>
      <c r="AJ193" s="137"/>
      <c r="AK193" s="138"/>
      <c r="AL193" s="139"/>
      <c r="AM193" s="137"/>
      <c r="AN193" s="138"/>
      <c r="AO193" s="139"/>
      <c r="AP193" s="137"/>
      <c r="AQ193" s="138"/>
      <c r="AR193" s="139"/>
      <c r="AS193" s="137"/>
      <c r="AT193" s="138"/>
      <c r="AU193" s="139"/>
      <c r="AV193" s="137"/>
      <c r="AW193" s="138"/>
      <c r="AX193" s="139"/>
      <c r="AY193" s="137"/>
      <c r="AZ193" s="138"/>
      <c r="BA193" s="139"/>
      <c r="BB193" s="137"/>
      <c r="BC193" s="138"/>
      <c r="BD193" s="139"/>
      <c r="BE193" s="137"/>
      <c r="BF193" s="138"/>
      <c r="BG193" s="139"/>
      <c r="BH193" s="137"/>
      <c r="BI193" s="138"/>
      <c r="BJ193" s="139"/>
      <c r="BK193" s="137"/>
      <c r="BL193" s="138"/>
      <c r="BM193" s="139"/>
      <c r="BN193" s="4"/>
      <c r="BO193" s="77"/>
      <c r="BP193" s="214"/>
      <c r="BQ193" s="214"/>
      <c r="BR193" s="78"/>
      <c r="BS193" s="5"/>
      <c r="BT193" s="199"/>
      <c r="BU193" s="198" t="str">
        <f>B194</f>
        <v>CHALLENGES - FUTURE</v>
      </c>
      <c r="BV193" s="199"/>
    </row>
    <row r="194" spans="1:74" ht="15" customHeight="1" x14ac:dyDescent="0.2">
      <c r="A194" s="177" t="s">
        <v>16</v>
      </c>
      <c r="B194" s="178" t="s">
        <v>207</v>
      </c>
      <c r="C194" s="119" t="s">
        <v>24</v>
      </c>
      <c r="D194" s="118">
        <f>IFERROR(AVERAGEIF(D195:D199,"&gt;0"),0)</f>
        <v>2</v>
      </c>
      <c r="E194" s="142"/>
      <c r="F194" s="137"/>
      <c r="G194" s="138"/>
      <c r="H194" s="139"/>
      <c r="I194" s="137"/>
      <c r="J194" s="138"/>
      <c r="K194" s="139"/>
      <c r="L194" s="137"/>
      <c r="M194" s="138"/>
      <c r="N194" s="139"/>
      <c r="O194" s="137"/>
      <c r="P194" s="138"/>
      <c r="Q194" s="139"/>
      <c r="R194" s="137"/>
      <c r="S194" s="138"/>
      <c r="T194" s="139"/>
      <c r="U194" s="137"/>
      <c r="V194" s="138"/>
      <c r="W194" s="139"/>
      <c r="X194" s="137"/>
      <c r="Y194" s="138"/>
      <c r="Z194" s="139"/>
      <c r="AA194" s="137"/>
      <c r="AB194" s="138"/>
      <c r="AC194" s="139"/>
      <c r="AD194" s="137"/>
      <c r="AE194" s="138"/>
      <c r="AF194" s="139"/>
      <c r="AG194" s="137"/>
      <c r="AH194" s="138"/>
      <c r="AI194" s="139"/>
      <c r="AJ194" s="137"/>
      <c r="AK194" s="138"/>
      <c r="AL194" s="139"/>
      <c r="AM194" s="137"/>
      <c r="AN194" s="138"/>
      <c r="AO194" s="139"/>
      <c r="AP194" s="137"/>
      <c r="AQ194" s="138"/>
      <c r="AR194" s="139"/>
      <c r="AS194" s="137"/>
      <c r="AT194" s="138"/>
      <c r="AU194" s="139"/>
      <c r="AV194" s="137"/>
      <c r="AW194" s="138"/>
      <c r="AX194" s="139"/>
      <c r="AY194" s="137"/>
      <c r="AZ194" s="138"/>
      <c r="BA194" s="139"/>
      <c r="BB194" s="137"/>
      <c r="BC194" s="138"/>
      <c r="BD194" s="139"/>
      <c r="BE194" s="137"/>
      <c r="BF194" s="138"/>
      <c r="BG194" s="139"/>
      <c r="BH194" s="137"/>
      <c r="BI194" s="138"/>
      <c r="BJ194" s="139"/>
      <c r="BK194" s="137"/>
      <c r="BL194" s="138"/>
      <c r="BM194" s="139"/>
      <c r="BN194" s="4"/>
      <c r="BO194" s="88">
        <f>IF(D194&lt;1,"",IF(D194&gt;0,D194/5))</f>
        <v>0.4</v>
      </c>
      <c r="BP194" s="274" t="str">
        <f t="shared" ref="BP194:BP199" si="137">IF(D194&lt;3,REPT("n",INT(D194*6)),IF(D194=3,REPT("n",INT(D194*6)),IF(D194&gt;3,REPT("n",INT(D194*6)))))</f>
        <v>nnnnnnnnnnnn</v>
      </c>
      <c r="BQ194" s="274"/>
      <c r="BR194" s="10" t="str">
        <f t="shared" ref="BR194:BR199" si="138">IF(C194="","",IF(C194="High",(REPT(" ",8)&amp;"l"),IF(C194="Med",(REPT(" ",5)&amp;"l"),IF(C194="Low",(REPT(" ",0*2)&amp;"l"),""))))</f>
        <v xml:space="preserve">        l</v>
      </c>
      <c r="BS194" s="5"/>
      <c r="BT194" s="199"/>
      <c r="BU194" s="209"/>
      <c r="BV194" s="199"/>
    </row>
    <row r="195" spans="1:74" ht="14" customHeight="1" outlineLevel="1" x14ac:dyDescent="0.2">
      <c r="A195" s="179">
        <v>1.1000000000000001</v>
      </c>
      <c r="B195" s="180" t="s">
        <v>156</v>
      </c>
      <c r="C195" s="124" t="s">
        <v>24</v>
      </c>
      <c r="D195" s="123">
        <v>1</v>
      </c>
      <c r="E195" s="142"/>
      <c r="F195" s="137"/>
      <c r="G195" s="138"/>
      <c r="H195" s="139"/>
      <c r="I195" s="137"/>
      <c r="J195" s="138"/>
      <c r="K195" s="139"/>
      <c r="L195" s="137"/>
      <c r="M195" s="138"/>
      <c r="N195" s="139"/>
      <c r="O195" s="137"/>
      <c r="P195" s="138"/>
      <c r="Q195" s="139"/>
      <c r="R195" s="137"/>
      <c r="S195" s="138"/>
      <c r="T195" s="139"/>
      <c r="U195" s="137"/>
      <c r="V195" s="138"/>
      <c r="W195" s="139"/>
      <c r="X195" s="137"/>
      <c r="Y195" s="138"/>
      <c r="Z195" s="139"/>
      <c r="AA195" s="137"/>
      <c r="AB195" s="138"/>
      <c r="AC195" s="139"/>
      <c r="AD195" s="137"/>
      <c r="AE195" s="138"/>
      <c r="AF195" s="139"/>
      <c r="AG195" s="137"/>
      <c r="AH195" s="138"/>
      <c r="AI195" s="139"/>
      <c r="AJ195" s="137"/>
      <c r="AK195" s="138"/>
      <c r="AL195" s="139"/>
      <c r="AM195" s="137"/>
      <c r="AN195" s="138"/>
      <c r="AO195" s="139"/>
      <c r="AP195" s="137"/>
      <c r="AQ195" s="138"/>
      <c r="AR195" s="139"/>
      <c r="AS195" s="137"/>
      <c r="AT195" s="138"/>
      <c r="AU195" s="139"/>
      <c r="AV195" s="137"/>
      <c r="AW195" s="138"/>
      <c r="AX195" s="139"/>
      <c r="AY195" s="137"/>
      <c r="AZ195" s="138"/>
      <c r="BA195" s="139"/>
      <c r="BB195" s="137"/>
      <c r="BC195" s="138"/>
      <c r="BD195" s="139"/>
      <c r="BE195" s="137"/>
      <c r="BF195" s="138"/>
      <c r="BG195" s="139"/>
      <c r="BH195" s="137"/>
      <c r="BI195" s="138"/>
      <c r="BJ195" s="139"/>
      <c r="BK195" s="137"/>
      <c r="BL195" s="138"/>
      <c r="BM195" s="139"/>
      <c r="BN195" s="4"/>
      <c r="BO195" s="8">
        <f t="shared" ref="BO195:BO199" si="139">IF(D195="","",IF(D195&gt;0,D195/5))</f>
        <v>0.2</v>
      </c>
      <c r="BP195" s="268" t="str">
        <f t="shared" si="137"/>
        <v>nnnnnn</v>
      </c>
      <c r="BQ195" s="268"/>
      <c r="BR195" s="11" t="str">
        <f t="shared" si="138"/>
        <v xml:space="preserve">        l</v>
      </c>
      <c r="BS195" s="5"/>
      <c r="BT195" s="199"/>
      <c r="BU195" s="283">
        <f>BO194</f>
        <v>0.4</v>
      </c>
      <c r="BV195" s="199"/>
    </row>
    <row r="196" spans="1:74" ht="14" customHeight="1" outlineLevel="1" x14ac:dyDescent="0.2">
      <c r="A196" s="179">
        <v>1.2</v>
      </c>
      <c r="B196" s="180" t="s">
        <v>157</v>
      </c>
      <c r="C196" s="124" t="s">
        <v>32</v>
      </c>
      <c r="D196" s="123">
        <v>3</v>
      </c>
      <c r="E196" s="142"/>
      <c r="F196" s="137"/>
      <c r="G196" s="138"/>
      <c r="H196" s="139"/>
      <c r="I196" s="137"/>
      <c r="J196" s="138"/>
      <c r="K196" s="139"/>
      <c r="L196" s="137"/>
      <c r="M196" s="138"/>
      <c r="N196" s="139"/>
      <c r="O196" s="137"/>
      <c r="P196" s="138"/>
      <c r="Q196" s="139"/>
      <c r="R196" s="137"/>
      <c r="S196" s="138"/>
      <c r="T196" s="139"/>
      <c r="U196" s="137"/>
      <c r="V196" s="138"/>
      <c r="W196" s="139"/>
      <c r="X196" s="137"/>
      <c r="Y196" s="138"/>
      <c r="Z196" s="139"/>
      <c r="AA196" s="137"/>
      <c r="AB196" s="138"/>
      <c r="AC196" s="139"/>
      <c r="AD196" s="137"/>
      <c r="AE196" s="138"/>
      <c r="AF196" s="139"/>
      <c r="AG196" s="137"/>
      <c r="AH196" s="138"/>
      <c r="AI196" s="139"/>
      <c r="AJ196" s="137"/>
      <c r="AK196" s="138"/>
      <c r="AL196" s="139"/>
      <c r="AM196" s="137"/>
      <c r="AN196" s="138"/>
      <c r="AO196" s="139"/>
      <c r="AP196" s="137"/>
      <c r="AQ196" s="138"/>
      <c r="AR196" s="139"/>
      <c r="AS196" s="137"/>
      <c r="AT196" s="138"/>
      <c r="AU196" s="139"/>
      <c r="AV196" s="137"/>
      <c r="AW196" s="138"/>
      <c r="AX196" s="139"/>
      <c r="AY196" s="137"/>
      <c r="AZ196" s="138"/>
      <c r="BA196" s="139"/>
      <c r="BB196" s="137"/>
      <c r="BC196" s="138"/>
      <c r="BD196" s="139"/>
      <c r="BE196" s="137"/>
      <c r="BF196" s="138"/>
      <c r="BG196" s="139"/>
      <c r="BH196" s="137"/>
      <c r="BI196" s="138"/>
      <c r="BJ196" s="139"/>
      <c r="BK196" s="137"/>
      <c r="BL196" s="138"/>
      <c r="BM196" s="139"/>
      <c r="BN196" s="4"/>
      <c r="BO196" s="16">
        <f t="shared" si="139"/>
        <v>0.6</v>
      </c>
      <c r="BP196" s="275" t="str">
        <f t="shared" si="137"/>
        <v>nnnnnnnnnnnnnnnnnn</v>
      </c>
      <c r="BQ196" s="275"/>
      <c r="BR196" s="11" t="str">
        <f t="shared" si="138"/>
        <v xml:space="preserve">     l</v>
      </c>
      <c r="BS196" s="5"/>
      <c r="BT196" s="199"/>
      <c r="BU196" s="284"/>
      <c r="BV196" s="199"/>
    </row>
    <row r="197" spans="1:74" ht="14" customHeight="1" outlineLevel="1" x14ac:dyDescent="0.2">
      <c r="A197" s="179">
        <v>1.3</v>
      </c>
      <c r="B197" s="180" t="s">
        <v>270</v>
      </c>
      <c r="C197" s="124"/>
      <c r="D197" s="123"/>
      <c r="E197" s="142"/>
      <c r="F197" s="137"/>
      <c r="G197" s="138"/>
      <c r="H197" s="139"/>
      <c r="I197" s="137"/>
      <c r="J197" s="138"/>
      <c r="K197" s="139"/>
      <c r="L197" s="137"/>
      <c r="M197" s="138"/>
      <c r="N197" s="139"/>
      <c r="O197" s="137"/>
      <c r="P197" s="138"/>
      <c r="Q197" s="139"/>
      <c r="R197" s="137"/>
      <c r="S197" s="138"/>
      <c r="T197" s="139"/>
      <c r="U197" s="137"/>
      <c r="V197" s="138"/>
      <c r="W197" s="139"/>
      <c r="X197" s="137"/>
      <c r="Y197" s="138"/>
      <c r="Z197" s="139"/>
      <c r="AA197" s="137"/>
      <c r="AB197" s="138"/>
      <c r="AC197" s="139"/>
      <c r="AD197" s="137"/>
      <c r="AE197" s="138"/>
      <c r="AF197" s="139"/>
      <c r="AG197" s="137"/>
      <c r="AH197" s="138"/>
      <c r="AI197" s="139"/>
      <c r="AJ197" s="137"/>
      <c r="AK197" s="138"/>
      <c r="AL197" s="139"/>
      <c r="AM197" s="137"/>
      <c r="AN197" s="138"/>
      <c r="AO197" s="139"/>
      <c r="AP197" s="137"/>
      <c r="AQ197" s="138"/>
      <c r="AR197" s="139"/>
      <c r="AS197" s="137"/>
      <c r="AT197" s="138"/>
      <c r="AU197" s="139"/>
      <c r="AV197" s="137"/>
      <c r="AW197" s="138"/>
      <c r="AX197" s="139"/>
      <c r="AY197" s="137"/>
      <c r="AZ197" s="138"/>
      <c r="BA197" s="139"/>
      <c r="BB197" s="137"/>
      <c r="BC197" s="138"/>
      <c r="BD197" s="139"/>
      <c r="BE197" s="137"/>
      <c r="BF197" s="138"/>
      <c r="BG197" s="139"/>
      <c r="BH197" s="137"/>
      <c r="BI197" s="138"/>
      <c r="BJ197" s="139"/>
      <c r="BK197" s="137"/>
      <c r="BL197" s="138"/>
      <c r="BM197" s="139"/>
      <c r="BN197" s="4"/>
      <c r="BO197" s="8" t="str">
        <f t="shared" si="139"/>
        <v/>
      </c>
      <c r="BP197" s="268" t="str">
        <f t="shared" si="137"/>
        <v/>
      </c>
      <c r="BQ197" s="268"/>
      <c r="BR197" s="11" t="str">
        <f t="shared" si="138"/>
        <v/>
      </c>
      <c r="BS197" s="5"/>
      <c r="BT197" s="199"/>
      <c r="BU197" s="284"/>
      <c r="BV197" s="199"/>
    </row>
    <row r="198" spans="1:74" ht="14" customHeight="1" outlineLevel="1" x14ac:dyDescent="0.2">
      <c r="A198" s="179">
        <v>1.4</v>
      </c>
      <c r="B198" s="180"/>
      <c r="C198" s="124"/>
      <c r="D198" s="123"/>
      <c r="E198" s="142"/>
      <c r="F198" s="137"/>
      <c r="G198" s="138"/>
      <c r="H198" s="139"/>
      <c r="I198" s="137"/>
      <c r="J198" s="138"/>
      <c r="K198" s="139"/>
      <c r="L198" s="137"/>
      <c r="M198" s="138"/>
      <c r="N198" s="139"/>
      <c r="O198" s="137"/>
      <c r="P198" s="138"/>
      <c r="Q198" s="139"/>
      <c r="R198" s="137"/>
      <c r="S198" s="138"/>
      <c r="T198" s="139"/>
      <c r="U198" s="137"/>
      <c r="V198" s="138"/>
      <c r="W198" s="139"/>
      <c r="X198" s="137"/>
      <c r="Y198" s="138"/>
      <c r="Z198" s="139"/>
      <c r="AA198" s="137"/>
      <c r="AB198" s="138"/>
      <c r="AC198" s="139"/>
      <c r="AD198" s="137"/>
      <c r="AE198" s="138"/>
      <c r="AF198" s="139"/>
      <c r="AG198" s="137"/>
      <c r="AH198" s="138"/>
      <c r="AI198" s="139"/>
      <c r="AJ198" s="137"/>
      <c r="AK198" s="138"/>
      <c r="AL198" s="139"/>
      <c r="AM198" s="137"/>
      <c r="AN198" s="138"/>
      <c r="AO198" s="139"/>
      <c r="AP198" s="137"/>
      <c r="AQ198" s="138"/>
      <c r="AR198" s="139"/>
      <c r="AS198" s="137"/>
      <c r="AT198" s="138"/>
      <c r="AU198" s="139"/>
      <c r="AV198" s="137"/>
      <c r="AW198" s="138"/>
      <c r="AX198" s="139"/>
      <c r="AY198" s="137"/>
      <c r="AZ198" s="138"/>
      <c r="BA198" s="139"/>
      <c r="BB198" s="137"/>
      <c r="BC198" s="138"/>
      <c r="BD198" s="139"/>
      <c r="BE198" s="137"/>
      <c r="BF198" s="138"/>
      <c r="BG198" s="139"/>
      <c r="BH198" s="137"/>
      <c r="BI198" s="138"/>
      <c r="BJ198" s="139"/>
      <c r="BK198" s="137"/>
      <c r="BL198" s="138"/>
      <c r="BM198" s="139"/>
      <c r="BN198" s="4"/>
      <c r="BO198" s="8" t="str">
        <f t="shared" si="139"/>
        <v/>
      </c>
      <c r="BP198" s="268" t="str">
        <f t="shared" si="137"/>
        <v/>
      </c>
      <c r="BQ198" s="268"/>
      <c r="BR198" s="11" t="str">
        <f t="shared" si="138"/>
        <v/>
      </c>
      <c r="BS198" s="5"/>
      <c r="BT198" s="199"/>
      <c r="BU198" s="284"/>
      <c r="BV198" s="199"/>
    </row>
    <row r="199" spans="1:74" ht="14" customHeight="1" outlineLevel="1" x14ac:dyDescent="0.2">
      <c r="A199" s="179">
        <v>1.5</v>
      </c>
      <c r="B199" s="180"/>
      <c r="C199" s="124"/>
      <c r="D199" s="123"/>
      <c r="E199" s="142"/>
      <c r="F199" s="137"/>
      <c r="G199" s="138"/>
      <c r="H199" s="139"/>
      <c r="I199" s="137"/>
      <c r="J199" s="138"/>
      <c r="K199" s="139"/>
      <c r="L199" s="137"/>
      <c r="M199" s="138"/>
      <c r="N199" s="139"/>
      <c r="O199" s="137"/>
      <c r="P199" s="138"/>
      <c r="Q199" s="139"/>
      <c r="R199" s="137"/>
      <c r="S199" s="138"/>
      <c r="T199" s="139"/>
      <c r="U199" s="137"/>
      <c r="V199" s="138"/>
      <c r="W199" s="139"/>
      <c r="X199" s="137"/>
      <c r="Y199" s="138"/>
      <c r="Z199" s="139"/>
      <c r="AA199" s="137"/>
      <c r="AB199" s="138"/>
      <c r="AC199" s="139"/>
      <c r="AD199" s="137"/>
      <c r="AE199" s="138"/>
      <c r="AF199" s="139"/>
      <c r="AG199" s="137"/>
      <c r="AH199" s="138"/>
      <c r="AI199" s="139"/>
      <c r="AJ199" s="137"/>
      <c r="AK199" s="138"/>
      <c r="AL199" s="139"/>
      <c r="AM199" s="137"/>
      <c r="AN199" s="138"/>
      <c r="AO199" s="139"/>
      <c r="AP199" s="137"/>
      <c r="AQ199" s="138"/>
      <c r="AR199" s="139"/>
      <c r="AS199" s="137"/>
      <c r="AT199" s="138"/>
      <c r="AU199" s="139"/>
      <c r="AV199" s="137"/>
      <c r="AW199" s="138"/>
      <c r="AX199" s="139"/>
      <c r="AY199" s="137"/>
      <c r="AZ199" s="138"/>
      <c r="BA199" s="139"/>
      <c r="BB199" s="137"/>
      <c r="BC199" s="138"/>
      <c r="BD199" s="139"/>
      <c r="BE199" s="137"/>
      <c r="BF199" s="138"/>
      <c r="BG199" s="139"/>
      <c r="BH199" s="137"/>
      <c r="BI199" s="138"/>
      <c r="BJ199" s="139"/>
      <c r="BK199" s="137"/>
      <c r="BL199" s="138"/>
      <c r="BM199" s="139"/>
      <c r="BN199" s="4"/>
      <c r="BO199" s="8" t="str">
        <f t="shared" si="139"/>
        <v/>
      </c>
      <c r="BP199" s="268" t="str">
        <f t="shared" si="137"/>
        <v/>
      </c>
      <c r="BQ199" s="268"/>
      <c r="BR199" s="11" t="str">
        <f t="shared" si="138"/>
        <v/>
      </c>
      <c r="BS199" s="5"/>
      <c r="BT199" s="199"/>
      <c r="BU199" s="210"/>
      <c r="BV199" s="199"/>
    </row>
    <row r="200" spans="1:74" ht="15" customHeight="1" x14ac:dyDescent="0.2">
      <c r="A200" s="181"/>
      <c r="B200" s="182"/>
      <c r="C200" s="172"/>
      <c r="D200" s="131"/>
      <c r="E200" s="142"/>
      <c r="F200" s="137"/>
      <c r="G200" s="138"/>
      <c r="H200" s="139"/>
      <c r="I200" s="137"/>
      <c r="J200" s="138"/>
      <c r="K200" s="139"/>
      <c r="L200" s="137"/>
      <c r="M200" s="138"/>
      <c r="N200" s="139"/>
      <c r="O200" s="137"/>
      <c r="P200" s="138"/>
      <c r="Q200" s="139"/>
      <c r="R200" s="137"/>
      <c r="S200" s="138"/>
      <c r="T200" s="139"/>
      <c r="U200" s="137"/>
      <c r="V200" s="138"/>
      <c r="W200" s="139"/>
      <c r="X200" s="137"/>
      <c r="Y200" s="138"/>
      <c r="Z200" s="139"/>
      <c r="AA200" s="137"/>
      <c r="AB200" s="138"/>
      <c r="AC200" s="139"/>
      <c r="AD200" s="137"/>
      <c r="AE200" s="138"/>
      <c r="AF200" s="139"/>
      <c r="AG200" s="137"/>
      <c r="AH200" s="138"/>
      <c r="AI200" s="139"/>
      <c r="AJ200" s="137"/>
      <c r="AK200" s="138"/>
      <c r="AL200" s="139"/>
      <c r="AM200" s="137"/>
      <c r="AN200" s="138"/>
      <c r="AO200" s="139"/>
      <c r="AP200" s="137"/>
      <c r="AQ200" s="138"/>
      <c r="AR200" s="139"/>
      <c r="AS200" s="137"/>
      <c r="AT200" s="138"/>
      <c r="AU200" s="139"/>
      <c r="AV200" s="137"/>
      <c r="AW200" s="138"/>
      <c r="AX200" s="139"/>
      <c r="AY200" s="137"/>
      <c r="AZ200" s="138"/>
      <c r="BA200" s="139"/>
      <c r="BB200" s="137"/>
      <c r="BC200" s="138"/>
      <c r="BD200" s="139"/>
      <c r="BE200" s="137"/>
      <c r="BF200" s="138"/>
      <c r="BG200" s="139"/>
      <c r="BH200" s="137"/>
      <c r="BI200" s="138"/>
      <c r="BJ200" s="139"/>
      <c r="BK200" s="137"/>
      <c r="BL200" s="138"/>
      <c r="BM200" s="139"/>
      <c r="BN200" s="4"/>
      <c r="BO200" s="77"/>
      <c r="BP200" s="214"/>
      <c r="BQ200" s="214"/>
      <c r="BR200" s="78"/>
      <c r="BS200" s="5"/>
      <c r="BT200" s="199"/>
      <c r="BU200" s="198" t="str">
        <f>B201</f>
        <v>ADDITIONAL</v>
      </c>
      <c r="BV200" s="199"/>
    </row>
    <row r="201" spans="1:74" ht="15" customHeight="1" x14ac:dyDescent="0.2">
      <c r="A201" s="177" t="s">
        <v>158</v>
      </c>
      <c r="B201" s="178" t="s">
        <v>267</v>
      </c>
      <c r="C201" s="119"/>
      <c r="D201" s="118">
        <f>IFERROR(AVERAGEIF(D202:D206,"&gt;0"),0)</f>
        <v>2.75</v>
      </c>
      <c r="E201" s="142"/>
      <c r="F201" s="137"/>
      <c r="G201" s="138"/>
      <c r="H201" s="139"/>
      <c r="I201" s="137"/>
      <c r="J201" s="138"/>
      <c r="K201" s="139"/>
      <c r="L201" s="137"/>
      <c r="M201" s="138"/>
      <c r="N201" s="139"/>
      <c r="O201" s="137"/>
      <c r="P201" s="138"/>
      <c r="Q201" s="139"/>
      <c r="R201" s="137"/>
      <c r="S201" s="138"/>
      <c r="T201" s="139"/>
      <c r="U201" s="137"/>
      <c r="V201" s="138"/>
      <c r="W201" s="139"/>
      <c r="X201" s="137"/>
      <c r="Y201" s="138"/>
      <c r="Z201" s="139"/>
      <c r="AA201" s="137"/>
      <c r="AB201" s="138"/>
      <c r="AC201" s="139"/>
      <c r="AD201" s="137"/>
      <c r="AE201" s="138"/>
      <c r="AF201" s="139"/>
      <c r="AG201" s="137"/>
      <c r="AH201" s="138"/>
      <c r="AI201" s="139"/>
      <c r="AJ201" s="137"/>
      <c r="AK201" s="138"/>
      <c r="AL201" s="139"/>
      <c r="AM201" s="137"/>
      <c r="AN201" s="138"/>
      <c r="AO201" s="139"/>
      <c r="AP201" s="137"/>
      <c r="AQ201" s="138"/>
      <c r="AR201" s="139"/>
      <c r="AS201" s="137"/>
      <c r="AT201" s="138"/>
      <c r="AU201" s="139"/>
      <c r="AV201" s="137"/>
      <c r="AW201" s="138"/>
      <c r="AX201" s="139"/>
      <c r="AY201" s="137"/>
      <c r="AZ201" s="138"/>
      <c r="BA201" s="139"/>
      <c r="BB201" s="137"/>
      <c r="BC201" s="138"/>
      <c r="BD201" s="139"/>
      <c r="BE201" s="137"/>
      <c r="BF201" s="138"/>
      <c r="BG201" s="139"/>
      <c r="BH201" s="137"/>
      <c r="BI201" s="138"/>
      <c r="BJ201" s="139"/>
      <c r="BK201" s="137"/>
      <c r="BL201" s="138"/>
      <c r="BM201" s="139"/>
      <c r="BN201" s="4"/>
      <c r="BO201" s="88">
        <f>IF(D201&lt;1,"",IF(D201&gt;0,D201/5))</f>
        <v>0.55000000000000004</v>
      </c>
      <c r="BP201" s="274" t="str">
        <f t="shared" ref="BP201:BP206" si="140">IF(D201&lt;3,REPT("n",INT(D201*6)),IF(D201=3,REPT("n",INT(D201*6)),IF(D201&gt;3,REPT("n",INT(D201*6)))))</f>
        <v>nnnnnnnnnnnnnnnn</v>
      </c>
      <c r="BQ201" s="274"/>
      <c r="BR201" s="10" t="str">
        <f t="shared" ref="BR201:BR206" si="141">IF(C201="","",IF(C201="High",(REPT(" ",8)&amp;"l"),IF(C201="Med",(REPT(" ",5)&amp;"l"),IF(C201="Low",(REPT(" ",0*2)&amp;"l"),""))))</f>
        <v/>
      </c>
      <c r="BS201" s="5"/>
      <c r="BT201" s="199"/>
      <c r="BU201" s="209"/>
      <c r="BV201" s="199"/>
    </row>
    <row r="202" spans="1:74" ht="14" hidden="1" customHeight="1" outlineLevel="1" x14ac:dyDescent="0.2">
      <c r="A202" s="179">
        <v>1.1000000000000001</v>
      </c>
      <c r="B202" s="180"/>
      <c r="C202" s="124"/>
      <c r="D202" s="123">
        <v>2</v>
      </c>
      <c r="E202" s="142"/>
      <c r="F202" s="137"/>
      <c r="G202" s="138"/>
      <c r="H202" s="139"/>
      <c r="I202" s="137"/>
      <c r="J202" s="138"/>
      <c r="K202" s="139"/>
      <c r="L202" s="137"/>
      <c r="M202" s="138"/>
      <c r="N202" s="139"/>
      <c r="O202" s="137"/>
      <c r="P202" s="138"/>
      <c r="Q202" s="139"/>
      <c r="R202" s="137"/>
      <c r="S202" s="138"/>
      <c r="T202" s="139"/>
      <c r="U202" s="137"/>
      <c r="V202" s="138"/>
      <c r="W202" s="139"/>
      <c r="X202" s="137"/>
      <c r="Y202" s="138"/>
      <c r="Z202" s="139"/>
      <c r="AA202" s="137"/>
      <c r="AB202" s="138"/>
      <c r="AC202" s="139"/>
      <c r="AD202" s="137"/>
      <c r="AE202" s="138"/>
      <c r="AF202" s="139"/>
      <c r="AG202" s="137"/>
      <c r="AH202" s="138"/>
      <c r="AI202" s="139"/>
      <c r="AJ202" s="137"/>
      <c r="AK202" s="138"/>
      <c r="AL202" s="139"/>
      <c r="AM202" s="137"/>
      <c r="AN202" s="138"/>
      <c r="AO202" s="139"/>
      <c r="AP202" s="137"/>
      <c r="AQ202" s="138"/>
      <c r="AR202" s="139"/>
      <c r="AS202" s="137"/>
      <c r="AT202" s="138"/>
      <c r="AU202" s="139"/>
      <c r="AV202" s="137"/>
      <c r="AW202" s="138"/>
      <c r="AX202" s="139"/>
      <c r="AY202" s="137"/>
      <c r="AZ202" s="138"/>
      <c r="BA202" s="139"/>
      <c r="BB202" s="137"/>
      <c r="BC202" s="138"/>
      <c r="BD202" s="139"/>
      <c r="BE202" s="137"/>
      <c r="BF202" s="138"/>
      <c r="BG202" s="139"/>
      <c r="BH202" s="137"/>
      <c r="BI202" s="138"/>
      <c r="BJ202" s="139"/>
      <c r="BK202" s="137"/>
      <c r="BL202" s="138"/>
      <c r="BM202" s="139"/>
      <c r="BN202" s="4"/>
      <c r="BO202" s="8">
        <f t="shared" ref="BO202:BO206" si="142">IF(D202="","",IF(D202&gt;0,D202/5))</f>
        <v>0.4</v>
      </c>
      <c r="BP202" s="268" t="str">
        <f t="shared" si="140"/>
        <v>nnnnnnnnnnnn</v>
      </c>
      <c r="BQ202" s="268"/>
      <c r="BR202" s="11" t="str">
        <f t="shared" si="141"/>
        <v/>
      </c>
      <c r="BS202" s="5"/>
      <c r="BT202" s="199"/>
      <c r="BU202" s="283">
        <f>BO201</f>
        <v>0.55000000000000004</v>
      </c>
      <c r="BV202" s="199"/>
    </row>
    <row r="203" spans="1:74" ht="14" hidden="1" customHeight="1" outlineLevel="1" x14ac:dyDescent="0.2">
      <c r="A203" s="179">
        <v>1.2</v>
      </c>
      <c r="B203" s="180"/>
      <c r="C203" s="124"/>
      <c r="D203" s="123">
        <v>3</v>
      </c>
      <c r="E203" s="142"/>
      <c r="F203" s="137"/>
      <c r="G203" s="138"/>
      <c r="H203" s="139"/>
      <c r="I203" s="137"/>
      <c r="J203" s="138"/>
      <c r="K203" s="139"/>
      <c r="L203" s="137"/>
      <c r="M203" s="138"/>
      <c r="N203" s="139"/>
      <c r="O203" s="137"/>
      <c r="P203" s="138"/>
      <c r="Q203" s="139"/>
      <c r="R203" s="137"/>
      <c r="S203" s="138"/>
      <c r="T203" s="139"/>
      <c r="U203" s="137"/>
      <c r="V203" s="138"/>
      <c r="W203" s="139"/>
      <c r="X203" s="137"/>
      <c r="Y203" s="138"/>
      <c r="Z203" s="139"/>
      <c r="AA203" s="137"/>
      <c r="AB203" s="138"/>
      <c r="AC203" s="139"/>
      <c r="AD203" s="137"/>
      <c r="AE203" s="138"/>
      <c r="AF203" s="139"/>
      <c r="AG203" s="137"/>
      <c r="AH203" s="138"/>
      <c r="AI203" s="139"/>
      <c r="AJ203" s="137"/>
      <c r="AK203" s="138"/>
      <c r="AL203" s="139"/>
      <c r="AM203" s="137"/>
      <c r="AN203" s="138"/>
      <c r="AO203" s="139"/>
      <c r="AP203" s="137"/>
      <c r="AQ203" s="138"/>
      <c r="AR203" s="139"/>
      <c r="AS203" s="137"/>
      <c r="AT203" s="138"/>
      <c r="AU203" s="139"/>
      <c r="AV203" s="137"/>
      <c r="AW203" s="138"/>
      <c r="AX203" s="139"/>
      <c r="AY203" s="137"/>
      <c r="AZ203" s="138"/>
      <c r="BA203" s="139"/>
      <c r="BB203" s="137"/>
      <c r="BC203" s="138"/>
      <c r="BD203" s="139"/>
      <c r="BE203" s="137"/>
      <c r="BF203" s="138"/>
      <c r="BG203" s="139"/>
      <c r="BH203" s="137"/>
      <c r="BI203" s="138"/>
      <c r="BJ203" s="139"/>
      <c r="BK203" s="137"/>
      <c r="BL203" s="138"/>
      <c r="BM203" s="139"/>
      <c r="BN203" s="4"/>
      <c r="BO203" s="16">
        <f t="shared" si="142"/>
        <v>0.6</v>
      </c>
      <c r="BP203" s="275" t="str">
        <f t="shared" si="140"/>
        <v>nnnnnnnnnnnnnnnnnn</v>
      </c>
      <c r="BQ203" s="275"/>
      <c r="BR203" s="11" t="str">
        <f t="shared" si="141"/>
        <v/>
      </c>
      <c r="BS203" s="5"/>
      <c r="BT203" s="199"/>
      <c r="BU203" s="284"/>
      <c r="BV203" s="199"/>
    </row>
    <row r="204" spans="1:74" ht="14" hidden="1" customHeight="1" outlineLevel="1" x14ac:dyDescent="0.2">
      <c r="A204" s="179">
        <v>1.3</v>
      </c>
      <c r="B204" s="180"/>
      <c r="C204" s="124"/>
      <c r="D204" s="123">
        <v>3</v>
      </c>
      <c r="E204" s="142"/>
      <c r="F204" s="137"/>
      <c r="G204" s="138"/>
      <c r="H204" s="139"/>
      <c r="I204" s="137"/>
      <c r="J204" s="138"/>
      <c r="K204" s="139"/>
      <c r="L204" s="137"/>
      <c r="M204" s="138"/>
      <c r="N204" s="139"/>
      <c r="O204" s="137"/>
      <c r="P204" s="138"/>
      <c r="Q204" s="139"/>
      <c r="R204" s="137"/>
      <c r="S204" s="138"/>
      <c r="T204" s="139"/>
      <c r="U204" s="137"/>
      <c r="V204" s="138"/>
      <c r="W204" s="139"/>
      <c r="X204" s="137"/>
      <c r="Y204" s="138"/>
      <c r="Z204" s="139"/>
      <c r="AA204" s="137"/>
      <c r="AB204" s="138"/>
      <c r="AC204" s="139"/>
      <c r="AD204" s="137"/>
      <c r="AE204" s="138"/>
      <c r="AF204" s="139"/>
      <c r="AG204" s="137"/>
      <c r="AH204" s="138"/>
      <c r="AI204" s="139"/>
      <c r="AJ204" s="137"/>
      <c r="AK204" s="138"/>
      <c r="AL204" s="139"/>
      <c r="AM204" s="137"/>
      <c r="AN204" s="138"/>
      <c r="AO204" s="139"/>
      <c r="AP204" s="137"/>
      <c r="AQ204" s="138"/>
      <c r="AR204" s="139"/>
      <c r="AS204" s="137"/>
      <c r="AT204" s="138"/>
      <c r="AU204" s="139"/>
      <c r="AV204" s="137"/>
      <c r="AW204" s="138"/>
      <c r="AX204" s="139"/>
      <c r="AY204" s="137"/>
      <c r="AZ204" s="138"/>
      <c r="BA204" s="139"/>
      <c r="BB204" s="137"/>
      <c r="BC204" s="138"/>
      <c r="BD204" s="139"/>
      <c r="BE204" s="137"/>
      <c r="BF204" s="138"/>
      <c r="BG204" s="139"/>
      <c r="BH204" s="137"/>
      <c r="BI204" s="138"/>
      <c r="BJ204" s="139"/>
      <c r="BK204" s="137"/>
      <c r="BL204" s="138"/>
      <c r="BM204" s="139"/>
      <c r="BN204" s="4"/>
      <c r="BO204" s="8">
        <f t="shared" si="142"/>
        <v>0.6</v>
      </c>
      <c r="BP204" s="268" t="str">
        <f t="shared" si="140"/>
        <v>nnnnnnnnnnnnnnnnnn</v>
      </c>
      <c r="BQ204" s="268"/>
      <c r="BR204" s="11" t="str">
        <f t="shared" si="141"/>
        <v/>
      </c>
      <c r="BS204" s="5"/>
      <c r="BT204" s="199"/>
      <c r="BU204" s="284"/>
      <c r="BV204" s="199"/>
    </row>
    <row r="205" spans="1:74" ht="14" hidden="1" customHeight="1" outlineLevel="1" x14ac:dyDescent="0.2">
      <c r="A205" s="179">
        <v>1.4</v>
      </c>
      <c r="B205" s="180"/>
      <c r="C205" s="124"/>
      <c r="D205" s="123">
        <v>3</v>
      </c>
      <c r="E205" s="142"/>
      <c r="F205" s="137"/>
      <c r="G205" s="138"/>
      <c r="H205" s="139"/>
      <c r="I205" s="137"/>
      <c r="J205" s="138"/>
      <c r="K205" s="139"/>
      <c r="L205" s="137"/>
      <c r="M205" s="138"/>
      <c r="N205" s="139"/>
      <c r="O205" s="137"/>
      <c r="P205" s="138"/>
      <c r="Q205" s="139"/>
      <c r="R205" s="137"/>
      <c r="S205" s="138"/>
      <c r="T205" s="139"/>
      <c r="U205" s="137"/>
      <c r="V205" s="138"/>
      <c r="W205" s="139"/>
      <c r="X205" s="137"/>
      <c r="Y205" s="138"/>
      <c r="Z205" s="139"/>
      <c r="AA205" s="137"/>
      <c r="AB205" s="138"/>
      <c r="AC205" s="139"/>
      <c r="AD205" s="137"/>
      <c r="AE205" s="138"/>
      <c r="AF205" s="139"/>
      <c r="AG205" s="137"/>
      <c r="AH205" s="138"/>
      <c r="AI205" s="139"/>
      <c r="AJ205" s="137"/>
      <c r="AK205" s="138"/>
      <c r="AL205" s="139"/>
      <c r="AM205" s="137"/>
      <c r="AN205" s="138"/>
      <c r="AO205" s="139"/>
      <c r="AP205" s="137"/>
      <c r="AQ205" s="138"/>
      <c r="AR205" s="139"/>
      <c r="AS205" s="137"/>
      <c r="AT205" s="138"/>
      <c r="AU205" s="139"/>
      <c r="AV205" s="137"/>
      <c r="AW205" s="138"/>
      <c r="AX205" s="139"/>
      <c r="AY205" s="137"/>
      <c r="AZ205" s="138"/>
      <c r="BA205" s="139"/>
      <c r="BB205" s="137"/>
      <c r="BC205" s="138"/>
      <c r="BD205" s="139"/>
      <c r="BE205" s="137"/>
      <c r="BF205" s="138"/>
      <c r="BG205" s="139"/>
      <c r="BH205" s="137"/>
      <c r="BI205" s="138"/>
      <c r="BJ205" s="139"/>
      <c r="BK205" s="137"/>
      <c r="BL205" s="138"/>
      <c r="BM205" s="139"/>
      <c r="BN205" s="4"/>
      <c r="BO205" s="8">
        <f t="shared" si="142"/>
        <v>0.6</v>
      </c>
      <c r="BP205" s="268" t="str">
        <f t="shared" si="140"/>
        <v>nnnnnnnnnnnnnnnnnn</v>
      </c>
      <c r="BQ205" s="268"/>
      <c r="BR205" s="11" t="str">
        <f t="shared" si="141"/>
        <v/>
      </c>
      <c r="BS205" s="5"/>
      <c r="BT205" s="199"/>
      <c r="BU205" s="284"/>
      <c r="BV205" s="199"/>
    </row>
    <row r="206" spans="1:74" ht="14" hidden="1" customHeight="1" outlineLevel="1" x14ac:dyDescent="0.2">
      <c r="A206" s="179">
        <v>1.5</v>
      </c>
      <c r="B206" s="180"/>
      <c r="C206" s="124"/>
      <c r="D206" s="123"/>
      <c r="E206" s="142"/>
      <c r="F206" s="137"/>
      <c r="G206" s="138"/>
      <c r="H206" s="139"/>
      <c r="I206" s="137"/>
      <c r="J206" s="138"/>
      <c r="K206" s="139"/>
      <c r="L206" s="137"/>
      <c r="M206" s="138"/>
      <c r="N206" s="139"/>
      <c r="O206" s="137"/>
      <c r="P206" s="138"/>
      <c r="Q206" s="139"/>
      <c r="R206" s="137"/>
      <c r="S206" s="138"/>
      <c r="T206" s="139"/>
      <c r="U206" s="137"/>
      <c r="V206" s="138"/>
      <c r="W206" s="139"/>
      <c r="X206" s="137"/>
      <c r="Y206" s="138"/>
      <c r="Z206" s="139"/>
      <c r="AA206" s="137"/>
      <c r="AB206" s="138"/>
      <c r="AC206" s="139"/>
      <c r="AD206" s="137"/>
      <c r="AE206" s="138"/>
      <c r="AF206" s="139"/>
      <c r="AG206" s="137"/>
      <c r="AH206" s="138"/>
      <c r="AI206" s="139"/>
      <c r="AJ206" s="137"/>
      <c r="AK206" s="138"/>
      <c r="AL206" s="139"/>
      <c r="AM206" s="137"/>
      <c r="AN206" s="138"/>
      <c r="AO206" s="139"/>
      <c r="AP206" s="137"/>
      <c r="AQ206" s="138"/>
      <c r="AR206" s="139"/>
      <c r="AS206" s="137"/>
      <c r="AT206" s="138"/>
      <c r="AU206" s="139"/>
      <c r="AV206" s="137"/>
      <c r="AW206" s="138"/>
      <c r="AX206" s="139"/>
      <c r="AY206" s="137"/>
      <c r="AZ206" s="138"/>
      <c r="BA206" s="139"/>
      <c r="BB206" s="137"/>
      <c r="BC206" s="138"/>
      <c r="BD206" s="139"/>
      <c r="BE206" s="137"/>
      <c r="BF206" s="138"/>
      <c r="BG206" s="139"/>
      <c r="BH206" s="137"/>
      <c r="BI206" s="138"/>
      <c r="BJ206" s="139"/>
      <c r="BK206" s="137"/>
      <c r="BL206" s="138"/>
      <c r="BM206" s="139"/>
      <c r="BN206" s="4"/>
      <c r="BO206" s="8" t="str">
        <f t="shared" si="142"/>
        <v/>
      </c>
      <c r="BP206" s="268" t="str">
        <f t="shared" si="140"/>
        <v/>
      </c>
      <c r="BQ206" s="268"/>
      <c r="BR206" s="11" t="str">
        <f t="shared" si="141"/>
        <v/>
      </c>
      <c r="BS206" s="5"/>
      <c r="BT206" s="199"/>
      <c r="BU206" s="210"/>
      <c r="BV206" s="199"/>
    </row>
    <row r="207" spans="1:74" ht="27" collapsed="1" thickBot="1" x14ac:dyDescent="0.35">
      <c r="A207" s="17"/>
      <c r="B207" s="18"/>
      <c r="C207" s="19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1"/>
      <c r="BT207" s="199"/>
      <c r="BU207" s="201"/>
      <c r="BV207" s="199"/>
    </row>
    <row r="208" spans="1:74" ht="15" thickTop="1" x14ac:dyDescent="0.2">
      <c r="A208" s="22"/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</row>
    <row r="209" spans="1:66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</row>
    <row r="210" spans="1:66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</row>
    <row r="211" spans="1:66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</row>
    <row r="212" spans="1:66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</row>
    <row r="213" spans="1:66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</row>
    <row r="214" spans="1:66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</row>
    <row r="215" spans="1:66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</row>
    <row r="216" spans="1:66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</row>
    <row r="217" spans="1:66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</row>
    <row r="218" spans="1:66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</row>
    <row r="219" spans="1:66" x14ac:dyDescent="0.2">
      <c r="A219" s="25"/>
    </row>
    <row r="220" spans="1:66" x14ac:dyDescent="0.2">
      <c r="A220" s="25"/>
    </row>
    <row r="221" spans="1:66" x14ac:dyDescent="0.2">
      <c r="A221" s="25"/>
    </row>
    <row r="222" spans="1:66" x14ac:dyDescent="0.2">
      <c r="A222" s="25"/>
    </row>
    <row r="223" spans="1:66" x14ac:dyDescent="0.2">
      <c r="A223" s="25"/>
    </row>
    <row r="224" spans="1:66" x14ac:dyDescent="0.2">
      <c r="A224" s="25"/>
    </row>
  </sheetData>
  <sheetProtection selectLockedCells="1"/>
  <mergeCells count="214">
    <mergeCell ref="BU188:BU191"/>
    <mergeCell ref="BU195:BU198"/>
    <mergeCell ref="BU202:BU205"/>
    <mergeCell ref="BU96:BU102"/>
    <mergeCell ref="BU109:BU117"/>
    <mergeCell ref="BU7:BU13"/>
    <mergeCell ref="BU36:BU42"/>
    <mergeCell ref="BU48:BU54"/>
    <mergeCell ref="BU60:BU66"/>
    <mergeCell ref="BU72:BU78"/>
    <mergeCell ref="BU84:BU90"/>
    <mergeCell ref="BU21:BU28"/>
    <mergeCell ref="BU124:BU127"/>
    <mergeCell ref="BU131:BU134"/>
    <mergeCell ref="BU138:BU141"/>
    <mergeCell ref="BU145:BU148"/>
    <mergeCell ref="BU152:BU155"/>
    <mergeCell ref="BU159:BU162"/>
    <mergeCell ref="BU166:BU170"/>
    <mergeCell ref="BU174:BU177"/>
    <mergeCell ref="BU181:BU184"/>
    <mergeCell ref="F1:H1"/>
    <mergeCell ref="R1:T1"/>
    <mergeCell ref="AD1:AF1"/>
    <mergeCell ref="AP1:AR1"/>
    <mergeCell ref="BB1:BD1"/>
    <mergeCell ref="BR2:BR3"/>
    <mergeCell ref="BP5:BQ5"/>
    <mergeCell ref="BP6:BQ6"/>
    <mergeCell ref="BP15:BQ15"/>
    <mergeCell ref="BP2:BP3"/>
    <mergeCell ref="BP31:BQ31"/>
    <mergeCell ref="BP4:BQ4"/>
    <mergeCell ref="BP20:BQ20"/>
    <mergeCell ref="BP21:BQ21"/>
    <mergeCell ref="BP28:BQ28"/>
    <mergeCell ref="BP29:BQ29"/>
    <mergeCell ref="BP30:BQ30"/>
    <mergeCell ref="BP17:BQ17"/>
    <mergeCell ref="BP18:BQ18"/>
    <mergeCell ref="BP19:BQ19"/>
    <mergeCell ref="BP22:BQ22"/>
    <mergeCell ref="BP52:BQ52"/>
    <mergeCell ref="BP53:BQ53"/>
    <mergeCell ref="BP34:BQ34"/>
    <mergeCell ref="BP35:BQ35"/>
    <mergeCell ref="BP44:BQ44"/>
    <mergeCell ref="BQ2:BQ3"/>
    <mergeCell ref="BP32:BQ32"/>
    <mergeCell ref="BP36:BQ36"/>
    <mergeCell ref="BP7:BQ7"/>
    <mergeCell ref="BP8:BQ8"/>
    <mergeCell ref="BP9:BQ9"/>
    <mergeCell ref="BP10:BQ10"/>
    <mergeCell ref="BP11:BQ11"/>
    <mergeCell ref="BP12:BQ12"/>
    <mergeCell ref="BP13:BQ13"/>
    <mergeCell ref="BP14:BQ14"/>
    <mergeCell ref="BP23:BQ23"/>
    <mergeCell ref="BP24:BQ24"/>
    <mergeCell ref="BP25:BQ25"/>
    <mergeCell ref="BP26:BQ26"/>
    <mergeCell ref="BP27:BQ27"/>
    <mergeCell ref="BP37:BQ37"/>
    <mergeCell ref="BP43:BQ43"/>
    <mergeCell ref="BP48:BQ48"/>
    <mergeCell ref="BP56:BQ56"/>
    <mergeCell ref="BP70:BQ70"/>
    <mergeCell ref="BP71:BQ71"/>
    <mergeCell ref="BP57:BQ57"/>
    <mergeCell ref="BP58:BQ58"/>
    <mergeCell ref="BP59:BQ59"/>
    <mergeCell ref="BP60:BQ60"/>
    <mergeCell ref="BP61:BQ61"/>
    <mergeCell ref="BP62:BQ62"/>
    <mergeCell ref="BP63:BQ63"/>
    <mergeCell ref="BP67:BQ67"/>
    <mergeCell ref="BP68:BQ68"/>
    <mergeCell ref="BP82:BQ82"/>
    <mergeCell ref="BP83:BQ83"/>
    <mergeCell ref="BP84:BQ84"/>
    <mergeCell ref="BP92:BQ92"/>
    <mergeCell ref="BP86:BQ86"/>
    <mergeCell ref="BP87:BQ87"/>
    <mergeCell ref="BP88:BQ88"/>
    <mergeCell ref="BP89:BQ89"/>
    <mergeCell ref="BP90:BQ90"/>
    <mergeCell ref="BP91:BQ91"/>
    <mergeCell ref="BP127:BQ127"/>
    <mergeCell ref="BP107:BQ107"/>
    <mergeCell ref="BP108:BQ108"/>
    <mergeCell ref="BP109:BQ109"/>
    <mergeCell ref="BP110:BQ110"/>
    <mergeCell ref="BP112:BQ112"/>
    <mergeCell ref="BP111:BQ111"/>
    <mergeCell ref="BP94:BQ94"/>
    <mergeCell ref="BP95:BQ95"/>
    <mergeCell ref="BP103:BQ103"/>
    <mergeCell ref="BP104:BQ104"/>
    <mergeCell ref="BP106:BQ106"/>
    <mergeCell ref="BP96:BQ96"/>
    <mergeCell ref="BP97:BQ97"/>
    <mergeCell ref="BP98:BQ98"/>
    <mergeCell ref="BP99:BQ99"/>
    <mergeCell ref="BP100:BQ100"/>
    <mergeCell ref="BP101:BQ101"/>
    <mergeCell ref="BP102:BQ102"/>
    <mergeCell ref="BP178:BQ178"/>
    <mergeCell ref="BP180:BQ180"/>
    <mergeCell ref="BP156:BQ156"/>
    <mergeCell ref="BP161:BQ161"/>
    <mergeCell ref="BP162:BQ162"/>
    <mergeCell ref="BP163:BQ163"/>
    <mergeCell ref="BP155:BQ155"/>
    <mergeCell ref="BP165:BQ165"/>
    <mergeCell ref="BP166:BQ166"/>
    <mergeCell ref="BP167:BQ167"/>
    <mergeCell ref="BP168:BQ168"/>
    <mergeCell ref="BP170:BQ170"/>
    <mergeCell ref="BP171:BQ171"/>
    <mergeCell ref="BP160:BQ160"/>
    <mergeCell ref="BP198:BQ198"/>
    <mergeCell ref="BP199:BQ199"/>
    <mergeCell ref="BP201:BQ201"/>
    <mergeCell ref="BP202:BQ202"/>
    <mergeCell ref="BP203:BQ203"/>
    <mergeCell ref="BP204:BQ204"/>
    <mergeCell ref="BP181:BQ181"/>
    <mergeCell ref="BP182:BQ182"/>
    <mergeCell ref="BP183:BQ183"/>
    <mergeCell ref="BP185:BQ185"/>
    <mergeCell ref="BP187:BQ187"/>
    <mergeCell ref="BP184:BQ184"/>
    <mergeCell ref="BP188:BQ188"/>
    <mergeCell ref="BP189:BQ189"/>
    <mergeCell ref="BP190:BQ190"/>
    <mergeCell ref="BP191:BQ191"/>
    <mergeCell ref="BP192:BQ192"/>
    <mergeCell ref="BP194:BQ194"/>
    <mergeCell ref="BP195:BQ195"/>
    <mergeCell ref="BP196:BQ196"/>
    <mergeCell ref="BP197:BQ197"/>
    <mergeCell ref="BP135:BQ135"/>
    <mergeCell ref="BP137:BQ137"/>
    <mergeCell ref="BP142:BQ142"/>
    <mergeCell ref="BP144:BQ144"/>
    <mergeCell ref="BP149:BQ149"/>
    <mergeCell ref="BP132:BQ132"/>
    <mergeCell ref="BP133:BQ133"/>
    <mergeCell ref="BP134:BQ134"/>
    <mergeCell ref="BP139:BQ139"/>
    <mergeCell ref="BP140:BQ140"/>
    <mergeCell ref="BP141:BQ141"/>
    <mergeCell ref="BP146:BQ146"/>
    <mergeCell ref="BP147:BQ147"/>
    <mergeCell ref="BP148:BQ148"/>
    <mergeCell ref="BP131:BQ131"/>
    <mergeCell ref="BP138:BQ138"/>
    <mergeCell ref="BP145:BQ145"/>
    <mergeCell ref="BP159:BQ159"/>
    <mergeCell ref="BP113:BQ113"/>
    <mergeCell ref="BP121:BQ121"/>
    <mergeCell ref="BP123:BQ123"/>
    <mergeCell ref="BP128:BQ128"/>
    <mergeCell ref="BP130:BQ130"/>
    <mergeCell ref="BP120:BQ120"/>
    <mergeCell ref="BP124:BQ124"/>
    <mergeCell ref="BP114:BQ114"/>
    <mergeCell ref="BP115:BQ115"/>
    <mergeCell ref="BP116:BQ116"/>
    <mergeCell ref="BP117:BQ117"/>
    <mergeCell ref="BP118:BQ118"/>
    <mergeCell ref="BP119:BQ119"/>
    <mergeCell ref="BP125:BQ125"/>
    <mergeCell ref="BP126:BQ126"/>
    <mergeCell ref="BP153:BQ153"/>
    <mergeCell ref="BP154:BQ154"/>
    <mergeCell ref="BP151:BQ151"/>
    <mergeCell ref="BP152:BQ152"/>
    <mergeCell ref="BP158:BQ158"/>
    <mergeCell ref="BP49:BQ49"/>
    <mergeCell ref="BP50:BQ50"/>
    <mergeCell ref="BP51:BQ51"/>
    <mergeCell ref="BP38:BQ38"/>
    <mergeCell ref="BP39:BQ39"/>
    <mergeCell ref="BP40:BQ40"/>
    <mergeCell ref="BP41:BQ41"/>
    <mergeCell ref="BP42:BQ42"/>
    <mergeCell ref="BP46:BQ46"/>
    <mergeCell ref="BP47:BQ47"/>
    <mergeCell ref="BP205:BQ205"/>
    <mergeCell ref="BP206:BQ206"/>
    <mergeCell ref="D1:E2"/>
    <mergeCell ref="A1:C2"/>
    <mergeCell ref="BP173:BQ173"/>
    <mergeCell ref="BP174:BQ174"/>
    <mergeCell ref="BP175:BQ175"/>
    <mergeCell ref="BP176:BQ176"/>
    <mergeCell ref="BP177:BQ177"/>
    <mergeCell ref="BP77:BQ77"/>
    <mergeCell ref="BP78:BQ78"/>
    <mergeCell ref="BP79:BQ79"/>
    <mergeCell ref="BP80:BQ80"/>
    <mergeCell ref="BP85:BQ85"/>
    <mergeCell ref="BP72:BQ72"/>
    <mergeCell ref="BP73:BQ73"/>
    <mergeCell ref="BP74:BQ74"/>
    <mergeCell ref="BP75:BQ75"/>
    <mergeCell ref="BP76:BQ76"/>
    <mergeCell ref="BP54:BQ54"/>
    <mergeCell ref="BP55:BQ55"/>
    <mergeCell ref="BP64:BQ64"/>
    <mergeCell ref="BP65:BQ65"/>
    <mergeCell ref="BP66:BQ66"/>
  </mergeCells>
  <conditionalFormatting sqref="BP5:BP15 BP18:BP32 BP59:BP68 BP83:BP92 BP151:BP156 BP172">
    <cfRule type="expression" dxfId="446" priority="468">
      <formula>IF(D5&gt;3,1)</formula>
    </cfRule>
    <cfRule type="expression" dxfId="445" priority="470">
      <formula>IF(D5=3,1)</formula>
    </cfRule>
    <cfRule type="expression" dxfId="444" priority="471">
      <formula>IF(D5&lt;3,1)</formula>
    </cfRule>
  </conditionalFormatting>
  <conditionalFormatting sqref="BP35:BP44">
    <cfRule type="expression" dxfId="443" priority="436">
      <formula>IF(D35&gt;3,1)</formula>
    </cfRule>
    <cfRule type="expression" dxfId="442" priority="437">
      <formula>IF(D35=3,1)</formula>
    </cfRule>
    <cfRule type="expression" dxfId="441" priority="438">
      <formula>IF(D35&lt;3,1)</formula>
    </cfRule>
  </conditionalFormatting>
  <conditionalFormatting sqref="BP47:BP57">
    <cfRule type="expression" dxfId="440" priority="431">
      <formula>IF(D47&gt;3,1)</formula>
    </cfRule>
    <cfRule type="expression" dxfId="439" priority="432">
      <formula>IF(D47=3,1)</formula>
    </cfRule>
    <cfRule type="expression" dxfId="438" priority="433">
      <formula>IF(D47&lt;3,1)</formula>
    </cfRule>
  </conditionalFormatting>
  <conditionalFormatting sqref="BP71:BP80">
    <cfRule type="expression" dxfId="437" priority="426">
      <formula>IF(D71&gt;3,1)</formula>
    </cfRule>
    <cfRule type="expression" dxfId="436" priority="427">
      <formula>IF(D71=3,1)</formula>
    </cfRule>
    <cfRule type="expression" dxfId="435" priority="428">
      <formula>IF(D71&lt;3,1)</formula>
    </cfRule>
  </conditionalFormatting>
  <conditionalFormatting sqref="BP95:BP104">
    <cfRule type="expression" dxfId="434" priority="416">
      <formula>IF(D95&gt;3,1)</formula>
    </cfRule>
    <cfRule type="expression" dxfId="433" priority="417">
      <formula>IF(D95=3,1)</formula>
    </cfRule>
    <cfRule type="expression" dxfId="432" priority="418">
      <formula>IF(D95&lt;3,1)</formula>
    </cfRule>
  </conditionalFormatting>
  <conditionalFormatting sqref="BP107:BP109">
    <cfRule type="expression" dxfId="431" priority="411">
      <formula>IF(D107&gt;3,1)</formula>
    </cfRule>
    <cfRule type="expression" dxfId="430" priority="412">
      <formula>IF(D107=3,1)</formula>
    </cfRule>
    <cfRule type="expression" dxfId="429" priority="413">
      <formula>IF(D107&lt;3,1)</formula>
    </cfRule>
  </conditionalFormatting>
  <conditionalFormatting sqref="BP110:BP121">
    <cfRule type="expression" dxfId="428" priority="406">
      <formula>IF(D110&gt;3,1)</formula>
    </cfRule>
    <cfRule type="expression" dxfId="427" priority="407">
      <formula>IF(D110=3,1)</formula>
    </cfRule>
    <cfRule type="expression" dxfId="426" priority="408">
      <formula>IF(D110&lt;3,1)</formula>
    </cfRule>
  </conditionalFormatting>
  <conditionalFormatting sqref="BP124:BP128">
    <cfRule type="expression" dxfId="425" priority="401">
      <formula>IF(D124&gt;3,1)</formula>
    </cfRule>
    <cfRule type="expression" dxfId="424" priority="402">
      <formula>IF(D124=3,1)</formula>
    </cfRule>
    <cfRule type="expression" dxfId="423" priority="403">
      <formula>IF(D124&lt;3,1)</formula>
    </cfRule>
  </conditionalFormatting>
  <conditionalFormatting sqref="BP131:BP135">
    <cfRule type="expression" dxfId="422" priority="396">
      <formula>IF(D131&gt;3,1)</formula>
    </cfRule>
    <cfRule type="expression" dxfId="421" priority="397">
      <formula>IF(D131=3,1)</formula>
    </cfRule>
    <cfRule type="expression" dxfId="420" priority="398">
      <formula>IF(D131&lt;3,1)</formula>
    </cfRule>
  </conditionalFormatting>
  <conditionalFormatting sqref="BP138:BP142">
    <cfRule type="expression" dxfId="419" priority="391">
      <formula>IF(D138&gt;3,1)</formula>
    </cfRule>
    <cfRule type="expression" dxfId="418" priority="392">
      <formula>IF(D138=3,1)</formula>
    </cfRule>
    <cfRule type="expression" dxfId="417" priority="393">
      <formula>IF(D138&lt;3,1)</formula>
    </cfRule>
  </conditionalFormatting>
  <conditionalFormatting sqref="BP144:BP149">
    <cfRule type="expression" dxfId="416" priority="386">
      <formula>IF(D144&gt;3,1)</formula>
    </cfRule>
    <cfRule type="expression" dxfId="415" priority="387">
      <formula>IF(D144=3,1)</formula>
    </cfRule>
    <cfRule type="expression" dxfId="414" priority="388">
      <formula>IF(D144&lt;3,1)</formula>
    </cfRule>
  </conditionalFormatting>
  <conditionalFormatting sqref="BP137">
    <cfRule type="expression" dxfId="413" priority="381">
      <formula>IF(D137&gt;3,1)</formula>
    </cfRule>
    <cfRule type="expression" dxfId="412" priority="382">
      <formula>IF(D137=3,1)</formula>
    </cfRule>
    <cfRule type="expression" dxfId="411" priority="383">
      <formula>IF(D137&lt;3,1)</formula>
    </cfRule>
  </conditionalFormatting>
  <conditionalFormatting sqref="BP130">
    <cfRule type="expression" dxfId="410" priority="376">
      <formula>IF(D130&gt;3,1)</formula>
    </cfRule>
    <cfRule type="expression" dxfId="409" priority="377">
      <formula>IF(D130=3,1)</formula>
    </cfRule>
    <cfRule type="expression" dxfId="408" priority="378">
      <formula>IF(D130&lt;3,1)</formula>
    </cfRule>
  </conditionalFormatting>
  <conditionalFormatting sqref="BP123">
    <cfRule type="expression" dxfId="407" priority="371">
      <formula>IF(D123&gt;3,1)</formula>
    </cfRule>
    <cfRule type="expression" dxfId="406" priority="372">
      <formula>IF(D123=3,1)</formula>
    </cfRule>
    <cfRule type="expression" dxfId="405" priority="373">
      <formula>IF(D123&lt;3,1)</formula>
    </cfRule>
  </conditionalFormatting>
  <conditionalFormatting sqref="BP106">
    <cfRule type="expression" dxfId="404" priority="366">
      <formula>IF(D106&gt;3,1)</formula>
    </cfRule>
    <cfRule type="expression" dxfId="403" priority="367">
      <formula>IF(D106=3,1)</formula>
    </cfRule>
    <cfRule type="expression" dxfId="402" priority="368">
      <formula>IF(D106&lt;3,1)</formula>
    </cfRule>
  </conditionalFormatting>
  <conditionalFormatting sqref="BP94">
    <cfRule type="expression" dxfId="401" priority="361">
      <formula>IF(D94&gt;3,1)</formula>
    </cfRule>
    <cfRule type="expression" dxfId="400" priority="362">
      <formula>IF(D94=3,1)</formula>
    </cfRule>
    <cfRule type="expression" dxfId="399" priority="363">
      <formula>IF(D94&lt;3,1)</formula>
    </cfRule>
  </conditionalFormatting>
  <conditionalFormatting sqref="BP82">
    <cfRule type="expression" dxfId="398" priority="356">
      <formula>IF(D82&gt;3,1)</formula>
    </cfRule>
    <cfRule type="expression" dxfId="397" priority="357">
      <formula>IF(D82=3,1)</formula>
    </cfRule>
    <cfRule type="expression" dxfId="396" priority="358">
      <formula>IF(D82&lt;3,1)</formula>
    </cfRule>
  </conditionalFormatting>
  <conditionalFormatting sqref="BP70">
    <cfRule type="expression" dxfId="395" priority="351">
      <formula>IF(D70&gt;3,1)</formula>
    </cfRule>
    <cfRule type="expression" dxfId="394" priority="352">
      <formula>IF(D70=3,1)</formula>
    </cfRule>
    <cfRule type="expression" dxfId="393" priority="353">
      <formula>IF(D70&lt;3,1)</formula>
    </cfRule>
  </conditionalFormatting>
  <conditionalFormatting sqref="BP46">
    <cfRule type="expression" dxfId="392" priority="346">
      <formula>IF(D46&gt;3,1)</formula>
    </cfRule>
    <cfRule type="expression" dxfId="391" priority="347">
      <formula>IF(D46=3,1)</formula>
    </cfRule>
    <cfRule type="expression" dxfId="390" priority="348">
      <formula>IF(D46&lt;3,1)</formula>
    </cfRule>
  </conditionalFormatting>
  <conditionalFormatting sqref="BP34">
    <cfRule type="expression" dxfId="389" priority="341">
      <formula>IF(D34&gt;3,1)</formula>
    </cfRule>
    <cfRule type="expression" dxfId="388" priority="342">
      <formula>IF(D34=3,1)</formula>
    </cfRule>
    <cfRule type="expression" dxfId="387" priority="343">
      <formula>IF(D34&lt;3,1)</formula>
    </cfRule>
  </conditionalFormatting>
  <conditionalFormatting sqref="BP17">
    <cfRule type="expression" dxfId="386" priority="336">
      <formula>IF(D17&gt;3,1)</formula>
    </cfRule>
    <cfRule type="expression" dxfId="385" priority="337">
      <formula>IF(D17=3,1)</formula>
    </cfRule>
    <cfRule type="expression" dxfId="384" priority="338">
      <formula>IF(D17&lt;3,1)</formula>
    </cfRule>
  </conditionalFormatting>
  <conditionalFormatting sqref="BP159:BP164">
    <cfRule type="expression" dxfId="383" priority="326">
      <formula>IF(D159&gt;3,1)</formula>
    </cfRule>
    <cfRule type="expression" dxfId="382" priority="327">
      <formula>IF(D159=3,1)</formula>
    </cfRule>
    <cfRule type="expression" dxfId="381" priority="328">
      <formula>IF(D159&lt;3,1)</formula>
    </cfRule>
  </conditionalFormatting>
  <conditionalFormatting sqref="BP180:BP181">
    <cfRule type="expression" dxfId="380" priority="321">
      <formula>IF(D180&gt;3,1)</formula>
    </cfRule>
    <cfRule type="expression" dxfId="379" priority="322">
      <formula>IF(D180=3,1)</formula>
    </cfRule>
    <cfRule type="expression" dxfId="378" priority="323">
      <formula>IF(D180&lt;3,1)</formula>
    </cfRule>
  </conditionalFormatting>
  <conditionalFormatting sqref="BP182:BP184">
    <cfRule type="expression" dxfId="377" priority="316">
      <formula>IF(D182&gt;3,1)</formula>
    </cfRule>
    <cfRule type="expression" dxfId="376" priority="317">
      <formula>IF(D182=3,1)</formula>
    </cfRule>
    <cfRule type="expression" dxfId="375" priority="318">
      <formula>IF(D182&lt;3,1)</formula>
    </cfRule>
  </conditionalFormatting>
  <conditionalFormatting sqref="BP185">
    <cfRule type="expression" dxfId="374" priority="311">
      <formula>IF(D185&gt;3,1)</formula>
    </cfRule>
    <cfRule type="expression" dxfId="373" priority="312">
      <formula>IF(D185=3,1)</formula>
    </cfRule>
    <cfRule type="expression" dxfId="372" priority="313">
      <formula>IF(D185&lt;3,1)</formula>
    </cfRule>
  </conditionalFormatting>
  <conditionalFormatting sqref="BP187:BP188">
    <cfRule type="expression" dxfId="371" priority="306">
      <formula>IF(D187&gt;3,1)</formula>
    </cfRule>
    <cfRule type="expression" dxfId="370" priority="307">
      <formula>IF(D187=3,1)</formula>
    </cfRule>
    <cfRule type="expression" dxfId="369" priority="308">
      <formula>IF(D187&lt;3,1)</formula>
    </cfRule>
  </conditionalFormatting>
  <conditionalFormatting sqref="BP189:BP190">
    <cfRule type="expression" dxfId="368" priority="301">
      <formula>IF(D189&gt;3,1)</formula>
    </cfRule>
    <cfRule type="expression" dxfId="367" priority="302">
      <formula>IF(D189=3,1)</formula>
    </cfRule>
    <cfRule type="expression" dxfId="366" priority="303">
      <formula>IF(D189&lt;3,1)</formula>
    </cfRule>
  </conditionalFormatting>
  <conditionalFormatting sqref="BP191:BP193">
    <cfRule type="expression" dxfId="365" priority="296">
      <formula>IF(D191&gt;3,1)</formula>
    </cfRule>
    <cfRule type="expression" dxfId="364" priority="297">
      <formula>IF(D191=3,1)</formula>
    </cfRule>
    <cfRule type="expression" dxfId="363" priority="298">
      <formula>IF(D191&lt;3,1)</formula>
    </cfRule>
  </conditionalFormatting>
  <conditionalFormatting sqref="BR5:BR15 BR17:BR32 BR59:BR68 BR82:BR92 BR151:BR156 BR172">
    <cfRule type="expression" dxfId="362" priority="243">
      <formula>IF(C5="Med",1)</formula>
    </cfRule>
    <cfRule type="expression" dxfId="361" priority="244">
      <formula>IF(C5="High",1)</formula>
    </cfRule>
  </conditionalFormatting>
  <conditionalFormatting sqref="BR34:BR44">
    <cfRule type="expression" dxfId="360" priority="211">
      <formula>IF(C34="Med",1)</formula>
    </cfRule>
    <cfRule type="expression" dxfId="359" priority="212">
      <formula>IF(C34="High",1)</formula>
    </cfRule>
  </conditionalFormatting>
  <conditionalFormatting sqref="BR46:BR57">
    <cfRule type="expression" dxfId="358" priority="209">
      <formula>IF(C46="Med",1)</formula>
    </cfRule>
    <cfRule type="expression" dxfId="357" priority="210">
      <formula>IF(C46="High",1)</formula>
    </cfRule>
  </conditionalFormatting>
  <conditionalFormatting sqref="BR70:BR80">
    <cfRule type="expression" dxfId="356" priority="207">
      <formula>IF(C70="Med",1)</formula>
    </cfRule>
    <cfRule type="expression" dxfId="355" priority="208">
      <formula>IF(C70="High",1)</formula>
    </cfRule>
  </conditionalFormatting>
  <conditionalFormatting sqref="BR94:BR104">
    <cfRule type="expression" dxfId="354" priority="203">
      <formula>IF(C94="Med",1)</formula>
    </cfRule>
    <cfRule type="expression" dxfId="353" priority="204">
      <formula>IF(C94="High",1)</formula>
    </cfRule>
  </conditionalFormatting>
  <conditionalFormatting sqref="BR106:BR121">
    <cfRule type="expression" dxfId="352" priority="201">
      <formula>IF(C106="Med",1)</formula>
    </cfRule>
    <cfRule type="expression" dxfId="351" priority="202">
      <formula>IF(C106="High",1)</formula>
    </cfRule>
  </conditionalFormatting>
  <conditionalFormatting sqref="BR123:BR128">
    <cfRule type="expression" dxfId="350" priority="199">
      <formula>IF(C123="Med",1)</formula>
    </cfRule>
    <cfRule type="expression" dxfId="349" priority="200">
      <formula>IF(C123="High",1)</formula>
    </cfRule>
  </conditionalFormatting>
  <conditionalFormatting sqref="BR130:BR135">
    <cfRule type="expression" dxfId="348" priority="197">
      <formula>IF(C130="Med",1)</formula>
    </cfRule>
    <cfRule type="expression" dxfId="347" priority="198">
      <formula>IF(C130="High",1)</formula>
    </cfRule>
  </conditionalFormatting>
  <conditionalFormatting sqref="BR137:BR142">
    <cfRule type="expression" dxfId="346" priority="195">
      <formula>IF(C137="Med",1)</formula>
    </cfRule>
    <cfRule type="expression" dxfId="345" priority="196">
      <formula>IF(C137="High",1)</formula>
    </cfRule>
  </conditionalFormatting>
  <conditionalFormatting sqref="BR144:BR149">
    <cfRule type="expression" dxfId="344" priority="193">
      <formula>IF(C144="Med",1)</formula>
    </cfRule>
    <cfRule type="expression" dxfId="343" priority="194">
      <formula>IF(C144="High",1)</formula>
    </cfRule>
  </conditionalFormatting>
  <conditionalFormatting sqref="BR159:BR164">
    <cfRule type="expression" dxfId="342" priority="189">
      <formula>IF(C159="Med",1)</formula>
    </cfRule>
    <cfRule type="expression" dxfId="341" priority="190">
      <formula>IF(C159="High",1)</formula>
    </cfRule>
  </conditionalFormatting>
  <conditionalFormatting sqref="BR180:BR185">
    <cfRule type="expression" dxfId="340" priority="187">
      <formula>IF(C180="Med",1)</formula>
    </cfRule>
    <cfRule type="expression" dxfId="339" priority="188">
      <formula>IF(C180="High",1)</formula>
    </cfRule>
  </conditionalFormatting>
  <conditionalFormatting sqref="BR187:BR193">
    <cfRule type="expression" dxfId="338" priority="185">
      <formula>IF(C187="Med",1)</formula>
    </cfRule>
    <cfRule type="expression" dxfId="337" priority="186">
      <formula>IF(C187="High",1)</formula>
    </cfRule>
  </conditionalFormatting>
  <conditionalFormatting sqref="BP58">
    <cfRule type="expression" dxfId="336" priority="182">
      <formula>IF(D58&gt;3,1)</formula>
    </cfRule>
    <cfRule type="expression" dxfId="335" priority="183">
      <formula>IF(D58=3,1)</formula>
    </cfRule>
    <cfRule type="expression" dxfId="334" priority="184">
      <formula>IF(D58&lt;3,1)</formula>
    </cfRule>
  </conditionalFormatting>
  <conditionalFormatting sqref="BR58">
    <cfRule type="expression" dxfId="333" priority="180">
      <formula>IF(C58="Med",1)</formula>
    </cfRule>
    <cfRule type="expression" dxfId="332" priority="181">
      <formula>IF(C58="High",1)</formula>
    </cfRule>
  </conditionalFormatting>
  <conditionalFormatting sqref="F5:F206 I6:O206 U5:U206 X5:X206 AA5:AA206 AD5:AD206 AG5:AG206 AJ5:AJ206 AM5:AM206 AP5:AP206 AS5:AS206 AV5:AV206 AY5:AY206 BB5:BB206 BE5:BE206 BH5:BH206 BK5:BK206 R5:R206">
    <cfRule type="cellIs" dxfId="331" priority="179" operator="equal">
      <formula>"*"</formula>
    </cfRule>
  </conditionalFormatting>
  <conditionalFormatting sqref="F5:H206 R5:BM206 I6:Q206">
    <cfRule type="cellIs" dxfId="330" priority="175" operator="equal">
      <formula>"C"</formula>
    </cfRule>
    <cfRule type="cellIs" dxfId="329" priority="176" operator="equal">
      <formula>"&gt;&gt;"</formula>
    </cfRule>
    <cfRule type="cellIs" dxfId="328" priority="177" operator="equal">
      <formula>"&gt;"</formula>
    </cfRule>
    <cfRule type="cellIs" dxfId="327" priority="178" operator="equal">
      <formula>"*"</formula>
    </cfRule>
  </conditionalFormatting>
  <conditionalFormatting sqref="I5:J5">
    <cfRule type="cellIs" dxfId="326" priority="174" operator="equal">
      <formula>"*"</formula>
    </cfRule>
  </conditionalFormatting>
  <conditionalFormatting sqref="I5:J5 P5:Q5">
    <cfRule type="cellIs" dxfId="325" priority="170" operator="equal">
      <formula>"C"</formula>
    </cfRule>
    <cfRule type="cellIs" dxfId="324" priority="171" operator="equal">
      <formula>"&gt;&gt;"</formula>
    </cfRule>
    <cfRule type="cellIs" dxfId="323" priority="172" operator="equal">
      <formula>"&gt;"</formula>
    </cfRule>
    <cfRule type="cellIs" dxfId="322" priority="173" operator="equal">
      <formula>"*"</formula>
    </cfRule>
  </conditionalFormatting>
  <conditionalFormatting sqref="O5">
    <cfRule type="cellIs" dxfId="321" priority="55" operator="equal">
      <formula>"*"</formula>
    </cfRule>
  </conditionalFormatting>
  <conditionalFormatting sqref="O5">
    <cfRule type="cellIs" dxfId="320" priority="51" operator="equal">
      <formula>"C"</formula>
    </cfRule>
    <cfRule type="cellIs" dxfId="319" priority="52" operator="equal">
      <formula>"&gt;&gt;"</formula>
    </cfRule>
    <cfRule type="cellIs" dxfId="318" priority="53" operator="equal">
      <formula>"&gt;"</formula>
    </cfRule>
    <cfRule type="cellIs" dxfId="317" priority="54" operator="equal">
      <formula>"*"</formula>
    </cfRule>
  </conditionalFormatting>
  <conditionalFormatting sqref="K5">
    <cfRule type="cellIs" dxfId="316" priority="61" operator="equal">
      <formula>"C"</formula>
    </cfRule>
    <cfRule type="cellIs" dxfId="315" priority="62" operator="equal">
      <formula>"&gt;&gt;"</formula>
    </cfRule>
    <cfRule type="cellIs" dxfId="314" priority="63" operator="equal">
      <formula>"&gt;"</formula>
    </cfRule>
    <cfRule type="cellIs" dxfId="313" priority="64" operator="equal">
      <formula>"*"</formula>
    </cfRule>
  </conditionalFormatting>
  <conditionalFormatting sqref="L5">
    <cfRule type="cellIs" dxfId="312" priority="60" operator="equal">
      <formula>"*"</formula>
    </cfRule>
  </conditionalFormatting>
  <conditionalFormatting sqref="L5:N5">
    <cfRule type="cellIs" dxfId="311" priority="56" operator="equal">
      <formula>"C"</formula>
    </cfRule>
    <cfRule type="cellIs" dxfId="310" priority="57" operator="equal">
      <formula>"&gt;&gt;"</formula>
    </cfRule>
    <cfRule type="cellIs" dxfId="309" priority="58" operator="equal">
      <formula>"&gt;"</formula>
    </cfRule>
    <cfRule type="cellIs" dxfId="308" priority="59" operator="equal">
      <formula>"*"</formula>
    </cfRule>
  </conditionalFormatting>
  <conditionalFormatting sqref="BP158">
    <cfRule type="expression" dxfId="307" priority="48">
      <formula>IF(D158&gt;3,1)</formula>
    </cfRule>
    <cfRule type="expression" dxfId="306" priority="49">
      <formula>IF(D158=3,1)</formula>
    </cfRule>
    <cfRule type="expression" dxfId="305" priority="50">
      <formula>IF(D158&lt;3,1)</formula>
    </cfRule>
  </conditionalFormatting>
  <conditionalFormatting sqref="BR158">
    <cfRule type="expression" dxfId="304" priority="46">
      <formula>IF(C158="Med",1)</formula>
    </cfRule>
    <cfRule type="expression" dxfId="303" priority="47">
      <formula>IF(C158="High",1)</formula>
    </cfRule>
  </conditionalFormatting>
  <conditionalFormatting sqref="BP166:BP171">
    <cfRule type="expression" dxfId="302" priority="43">
      <formula>IF(D166&gt;3,1)</formula>
    </cfRule>
    <cfRule type="expression" dxfId="301" priority="44">
      <formula>IF(D166=3,1)</formula>
    </cfRule>
    <cfRule type="expression" dxfId="300" priority="45">
      <formula>IF(D166&lt;3,1)</formula>
    </cfRule>
  </conditionalFormatting>
  <conditionalFormatting sqref="BR166:BR171">
    <cfRule type="expression" dxfId="299" priority="41">
      <formula>IF(C166="Med",1)</formula>
    </cfRule>
    <cfRule type="expression" dxfId="298" priority="42">
      <formula>IF(C166="High",1)</formula>
    </cfRule>
  </conditionalFormatting>
  <conditionalFormatting sqref="BR165">
    <cfRule type="expression" dxfId="297" priority="36">
      <formula>IF(C165="Med",1)</formula>
    </cfRule>
    <cfRule type="expression" dxfId="296" priority="37">
      <formula>IF(C165="High",1)</formula>
    </cfRule>
  </conditionalFormatting>
  <conditionalFormatting sqref="BP174:BP178">
    <cfRule type="expression" dxfId="295" priority="33">
      <formula>IF(D174&gt;3,1)</formula>
    </cfRule>
    <cfRule type="expression" dxfId="294" priority="34">
      <formula>IF(D174=3,1)</formula>
    </cfRule>
    <cfRule type="expression" dxfId="293" priority="35">
      <formula>IF(D174&lt;3,1)</formula>
    </cfRule>
  </conditionalFormatting>
  <conditionalFormatting sqref="BR174:BR178">
    <cfRule type="expression" dxfId="292" priority="31">
      <formula>IF(C174="Med",1)</formula>
    </cfRule>
    <cfRule type="expression" dxfId="291" priority="32">
      <formula>IF(C174="High",1)</formula>
    </cfRule>
  </conditionalFormatting>
  <conditionalFormatting sqref="BP173">
    <cfRule type="expression" dxfId="290" priority="28">
      <formula>IF(D173&gt;3,1)</formula>
    </cfRule>
    <cfRule type="expression" dxfId="289" priority="29">
      <formula>IF(D173=3,1)</formula>
    </cfRule>
    <cfRule type="expression" dxfId="288" priority="30">
      <formula>IF(D173&lt;3,1)</formula>
    </cfRule>
  </conditionalFormatting>
  <conditionalFormatting sqref="BR173">
    <cfRule type="expression" dxfId="287" priority="26">
      <formula>IF(C173="Med",1)</formula>
    </cfRule>
    <cfRule type="expression" dxfId="286" priority="27">
      <formula>IF(C173="High",1)</formula>
    </cfRule>
  </conditionalFormatting>
  <conditionalFormatting sqref="BP194:BP195">
    <cfRule type="expression" dxfId="285" priority="23">
      <formula>IF(D194&gt;3,1)</formula>
    </cfRule>
    <cfRule type="expression" dxfId="284" priority="24">
      <formula>IF(D194=3,1)</formula>
    </cfRule>
    <cfRule type="expression" dxfId="283" priority="25">
      <formula>IF(D194&lt;3,1)</formula>
    </cfRule>
  </conditionalFormatting>
  <conditionalFormatting sqref="BP196:BP197">
    <cfRule type="expression" dxfId="282" priority="20">
      <formula>IF(D196&gt;3,1)</formula>
    </cfRule>
    <cfRule type="expression" dxfId="281" priority="21">
      <formula>IF(D196=3,1)</formula>
    </cfRule>
    <cfRule type="expression" dxfId="280" priority="22">
      <formula>IF(D196&lt;3,1)</formula>
    </cfRule>
  </conditionalFormatting>
  <conditionalFormatting sqref="BP198:BP200">
    <cfRule type="expression" dxfId="279" priority="17">
      <formula>IF(D198&gt;3,1)</formula>
    </cfRule>
    <cfRule type="expression" dxfId="278" priority="18">
      <formula>IF(D198=3,1)</formula>
    </cfRule>
    <cfRule type="expression" dxfId="277" priority="19">
      <formula>IF(D198&lt;3,1)</formula>
    </cfRule>
  </conditionalFormatting>
  <conditionalFormatting sqref="BR194:BR200">
    <cfRule type="expression" dxfId="276" priority="15">
      <formula>IF(C194="Med",1)</formula>
    </cfRule>
    <cfRule type="expression" dxfId="275" priority="16">
      <formula>IF(C194="High",1)</formula>
    </cfRule>
  </conditionalFormatting>
  <conditionalFormatting sqref="BP201:BP202">
    <cfRule type="expression" dxfId="274" priority="12">
      <formula>IF(D201&gt;3,1)</formula>
    </cfRule>
    <cfRule type="expression" dxfId="273" priority="13">
      <formula>IF(D201=3,1)</formula>
    </cfRule>
    <cfRule type="expression" dxfId="272" priority="14">
      <formula>IF(D201&lt;3,1)</formula>
    </cfRule>
  </conditionalFormatting>
  <conditionalFormatting sqref="BP203:BP204">
    <cfRule type="expression" dxfId="271" priority="9">
      <formula>IF(D203&gt;3,1)</formula>
    </cfRule>
    <cfRule type="expression" dxfId="270" priority="10">
      <formula>IF(D203=3,1)</formula>
    </cfRule>
    <cfRule type="expression" dxfId="269" priority="11">
      <formula>IF(D203&lt;3,1)</formula>
    </cfRule>
  </conditionalFormatting>
  <conditionalFormatting sqref="BP205:BP206">
    <cfRule type="expression" dxfId="268" priority="6">
      <formula>IF(D205&gt;3,1)</formula>
    </cfRule>
    <cfRule type="expression" dxfId="267" priority="7">
      <formula>IF(D205=3,1)</formula>
    </cfRule>
    <cfRule type="expression" dxfId="266" priority="8">
      <formula>IF(D205&lt;3,1)</formula>
    </cfRule>
  </conditionalFormatting>
  <conditionalFormatting sqref="BR201:BR206">
    <cfRule type="expression" dxfId="265" priority="4">
      <formula>IF(C201="Med",1)</formula>
    </cfRule>
    <cfRule type="expression" dxfId="264" priority="5">
      <formula>IF(C201="High",1)</formula>
    </cfRule>
  </conditionalFormatting>
  <conditionalFormatting sqref="BP165">
    <cfRule type="expression" dxfId="263" priority="1">
      <formula>IF(D165&gt;3,1)</formula>
    </cfRule>
    <cfRule type="expression" dxfId="262" priority="2">
      <formula>IF(D165=3,1)</formula>
    </cfRule>
    <cfRule type="expression" dxfId="261" priority="3">
      <formula>IF(D165&lt;3,1)</formula>
    </cfRule>
  </conditionalFormatting>
  <pageMargins left="0.7" right="0.7" top="0.75" bottom="0.75" header="0.3" footer="0.3"/>
  <pageSetup scale="57" orientation="landscape" horizontalDpi="1200" verticalDpi="1200" r:id="rId1"/>
  <ignoredErrors>
    <ignoredError sqref="A28" numberStoredAsText="1"/>
    <ignoredError sqref="A35:D39 D5:D17 A34 C34:D34 A176:D196 A174 C174:D174 A172:D172 A170 C170:D170 A171 C171:D171 A173 D173 A202:D222 A201 C201:D201 A41:D91 A40 C40:D40 A198:D200 A197 C197:D197 A109:D109 A108 C108:D108 A111:D113 A110 C110:D110 A115:D169 A114 C114:D114 A93:D107 A92:C92 A175 C175:D17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E4617D2-3AC3-FF45-9451-24C0D9567EDB}">
          <x14:formula1>
            <xm:f>List!$A$1:$A$3</xm:f>
          </x14:formula1>
          <xm:sqref>C5:C15 C34:C44 C46:C56 C70:C80 C17:C32 C82:C92 C94:C104 C106:C121 C123:C128 C58:C68 C130:C135 C137:C142 C151:C156 C144:C149 C180:C185 C158:C178 C187:C206</xm:sqref>
        </x14:dataValidation>
        <x14:dataValidation type="list" allowBlank="1" showInputMessage="1" showErrorMessage="1" xr:uid="{FD1B3EF5-672F-A342-BADD-10CA3750FBA0}">
          <x14:formula1>
            <xm:f>List!$B$1:$B$5</xm:f>
          </x14:formula1>
          <xm:sqref>D35:D44 D47:D56 D71:D80 D83:D92 D95:D104 D59:D68 D107:D121 D131:D135 D138:D142 D145:D149 D152:D156 D174:D178 D181:D185 D6:D15 D124:D128 D18:D32 D159:D164 D166:D172 D188:D193 D195:D200 D202:D206</xm:sqref>
        </x14:dataValidation>
        <x14:dataValidation type="list" allowBlank="1" showInputMessage="1" showErrorMessage="1" xr:uid="{B0EE33BD-6C5F-CF48-955E-C5A68612EB94}">
          <x14:formula1>
            <xm:f>List!$D$1:$D$4</xm:f>
          </x14:formula1>
          <xm:sqref>F5:BM206</xm:sqref>
        </x14:dataValidation>
        <x14:dataValidation type="list" allowBlank="1" showInputMessage="1" showErrorMessage="1" xr:uid="{46532B96-EB88-8742-AF79-8A4C79A801F9}">
          <x14:formula1>
            <xm:f>'dropdown list'!$F$1:$F$7</xm:f>
          </x14:formula1>
          <xm:sqref>B112</xm:sqref>
        </x14:dataValidation>
        <x14:dataValidation type="list" allowBlank="1" showInputMessage="1" showErrorMessage="1" xr:uid="{33713468-75A7-0A44-BC8B-D3E873497A3E}">
          <x14:formula1>
            <xm:f>'dropdown list'!$E$1:$E$9</xm:f>
          </x14:formula1>
          <xm:sqref>B107</xm:sqref>
        </x14:dataValidation>
        <x14:dataValidation type="list" allowBlank="1" showInputMessage="1" showErrorMessage="1" xr:uid="{5BA0FD8F-52CE-2542-A3C4-4F036C3AF803}">
          <x14:formula1>
            <xm:f>List!$E$1:$E$5</xm:f>
          </x14:formula1>
          <xm:sqref>B170</xm:sqref>
        </x14:dataValidation>
        <x14:dataValidation type="list" allowBlank="1" showInputMessage="1" showErrorMessage="1" xr:uid="{EE7577AF-004E-D94B-AEB8-DEB0FB650D0F}">
          <x14:formula1>
            <xm:f>List!$F$1:$F$44</xm:f>
          </x14:formula1>
          <xm:sqref>B171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194A-C2BE-5249-A0E2-1CDF7F9C3261}">
  <sheetPr>
    <tabColor rgb="FF7030A0"/>
    <outlinePr summaryBelow="0"/>
    <pageSetUpPr fitToPage="1"/>
  </sheetPr>
  <dimension ref="A1:Z224"/>
  <sheetViews>
    <sheetView showGridLines="0" showRowColHeaders="0" topLeftCell="F1" zoomScaleNormal="100" workbookViewId="0">
      <pane ySplit="3" topLeftCell="A4" activePane="bottomLeft" state="frozen"/>
      <selection pane="bottomLeft" activeCell="M6" sqref="M6"/>
    </sheetView>
  </sheetViews>
  <sheetFormatPr baseColWidth="10" defaultColWidth="10.83203125" defaultRowHeight="14" outlineLevelRow="1" outlineLevelCol="1" x14ac:dyDescent="0.2"/>
  <cols>
    <col min="1" max="1" width="2.83203125" style="44" hidden="1" customWidth="1" outlineLevel="1"/>
    <col min="2" max="4" width="18.83203125" style="6" hidden="1" customWidth="1" outlineLevel="1"/>
    <col min="5" max="5" width="5" style="6" hidden="1" customWidth="1" outlineLevel="1"/>
    <col min="6" max="6" width="2.83203125" style="6" customWidth="1" collapsed="1"/>
    <col min="7" max="7" width="7.1640625" style="6" hidden="1" customWidth="1" outlineLevel="1"/>
    <col min="8" max="8" width="6.1640625" style="6" hidden="1" customWidth="1" outlineLevel="1"/>
    <col min="9" max="9" width="5" style="6" bestFit="1" customWidth="1" collapsed="1"/>
    <col min="10" max="10" width="39.33203125" style="46" customWidth="1" outlineLevel="1"/>
    <col min="11" max="11" width="1" style="46" customWidth="1" outlineLevel="1"/>
    <col min="12" max="12" width="1.83203125" style="46" customWidth="1"/>
    <col min="13" max="13" width="6.1640625" style="6" customWidth="1" outlineLevel="1"/>
    <col min="14" max="14" width="7.1640625" style="6" customWidth="1" outlineLevel="1"/>
    <col min="15" max="15" width="0.83203125" style="6" customWidth="1"/>
    <col min="16" max="16" width="2.83203125" style="6" customWidth="1"/>
    <col min="17" max="17" width="5" style="6" customWidth="1" outlineLevel="1"/>
    <col min="18" max="20" width="18.83203125" style="6" customWidth="1" outlineLevel="1"/>
    <col min="21" max="21" width="2.83203125" style="6" customWidth="1"/>
    <col min="22" max="22" width="2" style="6" customWidth="1" outlineLevel="1"/>
    <col min="23" max="23" width="42.33203125" style="6" customWidth="1" outlineLevel="1"/>
    <col min="24" max="24" width="2" style="6" customWidth="1" outlineLevel="1"/>
    <col min="25" max="25" width="1.33203125" style="6" customWidth="1"/>
    <col min="26" max="16384" width="10.83203125" style="6"/>
  </cols>
  <sheetData>
    <row r="1" spans="1:24" ht="20" customHeight="1" x14ac:dyDescent="0.2">
      <c r="A1" s="109"/>
      <c r="B1" s="82" t="s">
        <v>8</v>
      </c>
      <c r="C1" s="111" t="s">
        <v>7</v>
      </c>
      <c r="D1" s="82" t="s">
        <v>6</v>
      </c>
      <c r="E1" s="81"/>
      <c r="F1" s="287" t="s">
        <v>255</v>
      </c>
      <c r="G1" s="287"/>
      <c r="H1" s="287"/>
      <c r="I1" s="287"/>
      <c r="J1" s="289" t="s">
        <v>159</v>
      </c>
      <c r="K1" s="26"/>
      <c r="L1" s="26"/>
      <c r="M1" s="291" t="s">
        <v>160</v>
      </c>
      <c r="N1" s="291"/>
      <c r="O1" s="291"/>
      <c r="P1" s="292"/>
      <c r="Q1" s="51"/>
      <c r="R1" s="52" t="s">
        <v>6</v>
      </c>
      <c r="S1" s="58" t="s">
        <v>7</v>
      </c>
      <c r="T1" s="52" t="s">
        <v>8</v>
      </c>
      <c r="U1" s="53"/>
      <c r="V1" s="204"/>
      <c r="W1" s="204"/>
      <c r="X1" s="204"/>
    </row>
    <row r="2" spans="1:24" ht="19" customHeight="1" x14ac:dyDescent="0.3">
      <c r="A2" s="110"/>
      <c r="B2" s="281">
        <f>AVERAGE(G187)/5</f>
        <v>0.5</v>
      </c>
      <c r="C2" s="298">
        <f>AVERAGE(G180/5)</f>
        <v>0.5</v>
      </c>
      <c r="D2" s="281">
        <f>AVERAGE(G5,G17,G34,G46,G70,G82,G94,G106,G123,G130,G137,G144,G151,G158,G58)/5</f>
        <v>0.53984126984126979</v>
      </c>
      <c r="E2" s="68"/>
      <c r="F2" s="288"/>
      <c r="G2" s="288"/>
      <c r="H2" s="288"/>
      <c r="I2" s="288"/>
      <c r="J2" s="290"/>
      <c r="K2" s="27"/>
      <c r="L2" s="27"/>
      <c r="M2" s="293"/>
      <c r="N2" s="293"/>
      <c r="O2" s="293"/>
      <c r="P2" s="294"/>
      <c r="Q2" s="50"/>
      <c r="R2" s="281">
        <f>AVERAGE(N5,N17,N34,N46,N70,N82,N94,N106,N123,N130,N137,N144,N151,N158,N58,N165,N173)/5</f>
        <v>1.1764705882352941E-2</v>
      </c>
      <c r="S2" s="298">
        <f>AVERAGE(N180/5)</f>
        <v>0</v>
      </c>
      <c r="T2" s="281">
        <f>AVERAGE(N187)/5</f>
        <v>0</v>
      </c>
      <c r="U2" s="54"/>
      <c r="V2" s="204"/>
      <c r="W2" s="208" t="s">
        <v>17</v>
      </c>
      <c r="X2" s="204"/>
    </row>
    <row r="3" spans="1:24" ht="30" customHeight="1" x14ac:dyDescent="0.2">
      <c r="A3" s="110"/>
      <c r="B3" s="281"/>
      <c r="C3" s="298"/>
      <c r="D3" s="281"/>
      <c r="E3" s="68"/>
      <c r="F3" s="68"/>
      <c r="G3" s="66" t="s">
        <v>1</v>
      </c>
      <c r="H3" s="66" t="s">
        <v>19</v>
      </c>
      <c r="I3" s="112"/>
      <c r="J3" s="65" t="s">
        <v>18</v>
      </c>
      <c r="K3" s="48"/>
      <c r="L3" s="48"/>
      <c r="M3" s="49" t="s">
        <v>19</v>
      </c>
      <c r="N3" s="49" t="s">
        <v>1</v>
      </c>
      <c r="O3" s="49"/>
      <c r="P3" s="50"/>
      <c r="Q3" s="50"/>
      <c r="R3" s="281"/>
      <c r="S3" s="298"/>
      <c r="T3" s="281"/>
      <c r="U3" s="54"/>
      <c r="V3" s="204"/>
      <c r="W3" s="204"/>
      <c r="X3" s="204"/>
    </row>
    <row r="4" spans="1:24" ht="15" customHeight="1" x14ac:dyDescent="0.2">
      <c r="A4" s="28"/>
      <c r="B4" s="217" t="s">
        <v>22</v>
      </c>
      <c r="C4" s="278" t="s">
        <v>21</v>
      </c>
      <c r="D4" s="278"/>
      <c r="E4" s="29"/>
      <c r="F4" s="30"/>
      <c r="G4" s="3"/>
      <c r="H4" s="3"/>
      <c r="I4" s="31"/>
      <c r="J4" s="32"/>
      <c r="K4" s="32"/>
      <c r="L4" s="32"/>
      <c r="M4" s="3"/>
      <c r="N4" s="3"/>
      <c r="O4" s="3"/>
      <c r="P4" s="33"/>
      <c r="Q4" s="4"/>
      <c r="R4" s="278" t="s">
        <v>21</v>
      </c>
      <c r="S4" s="278"/>
      <c r="T4" s="217" t="s">
        <v>22</v>
      </c>
      <c r="U4" s="5"/>
      <c r="V4" s="204"/>
      <c r="W4" s="197" t="str">
        <f>J5</f>
        <v>STRATEGY AND PLANNING</v>
      </c>
      <c r="X4" s="204"/>
    </row>
    <row r="5" spans="1:24" ht="15" customHeight="1" x14ac:dyDescent="0.2">
      <c r="A5" s="28"/>
      <c r="B5" s="34" t="str">
        <f>IF(H5="","",IF(H5="High",(REPT(" ",2)&amp;"l"),IF(H5="Med",(REPT(" ",5)&amp;"l"),IF(H5="Low",(REPT(" ",8)&amp;"l"),""))))</f>
        <v xml:space="preserve">  l</v>
      </c>
      <c r="C5" s="295" t="str">
        <f>IF(G5="","",IF(G5&lt;3,REPT("n",INT(G5*6)),IF(G5=3,REPT("n",INT(G5*6)),IF(G5&gt;3,REPT("n",INT(G5*6))))))</f>
        <v>nnnnnnnnnnnnnnnnnnnnnnnn</v>
      </c>
      <c r="D5" s="295"/>
      <c r="E5" s="87">
        <f>IF(G5="","",IF(G5&gt;0,G5/5))</f>
        <v>0.8</v>
      </c>
      <c r="F5" s="30"/>
      <c r="G5" s="85">
        <f>IF('Strategic Analysis'!D5="","",IF('Strategic Analysis'!D5&gt;0,'Strategic Analysis'!D5))</f>
        <v>4</v>
      </c>
      <c r="H5" s="71" t="str">
        <f>IF('Strategic Analysis'!C5="","",IF('Strategic Analysis'!C5&gt;0,'Strategic Analysis'!C5))</f>
        <v>High</v>
      </c>
      <c r="I5" s="105" t="str">
        <f>IF('Strategic Analysis'!A5="","",IF('Strategic Analysis'!A5&gt;0,'Strategic Analysis'!A5))</f>
        <v>A</v>
      </c>
      <c r="J5" s="108" t="str">
        <f>IF('Strategic Analysis'!B5="","",IF('Strategic Analysis'!B5&gt;0,'Strategic Analysis'!B5))</f>
        <v>STRATEGY AND PLANNING</v>
      </c>
      <c r="K5" s="59"/>
      <c r="L5" s="59"/>
      <c r="M5" s="120" t="s">
        <v>24</v>
      </c>
      <c r="N5" s="257">
        <f>IFERROR(AVERAGEIF(N6:N15,"&gt;0"),0)</f>
        <v>1</v>
      </c>
      <c r="O5" s="258"/>
      <c r="P5" s="33"/>
      <c r="Q5" s="56">
        <f>IF(N5=0,"",IF(N5&gt;0,N5/5))</f>
        <v>0.2</v>
      </c>
      <c r="R5" s="282" t="str">
        <f>IF(N5&lt;3,REPT("n",INT(N5*6)),IF(N5=3,REPT("n",INT(N5*6)),IF(N5&gt;3,REPT("n",INT(N5*6)))))</f>
        <v>nnnnnn</v>
      </c>
      <c r="S5" s="282"/>
      <c r="T5" s="7" t="str">
        <f>IF(M5="","",IF(M5="High",(REPT(" ",8)&amp;"l"),IF(M5="Med",(REPT(" ",5)&amp;"l"),IF(M5="Low",(REPT(" ",0*2)&amp;"l"),""))))</f>
        <v xml:space="preserve">        l</v>
      </c>
      <c r="U5" s="5"/>
      <c r="V5" s="204"/>
      <c r="W5" s="74"/>
      <c r="X5" s="204"/>
    </row>
    <row r="6" spans="1:24" ht="15" customHeight="1" outlineLevel="1" x14ac:dyDescent="0.2">
      <c r="A6" s="28"/>
      <c r="B6" s="9" t="str">
        <f>IF(H5="","",IF(H6="High",(REPT(" ",2)&amp;"l"),IF(H6="Med",(REPT(" ",5)&amp;"l"),IF(H6="Low",(REPT(" ",8)&amp;"l"),""))))</f>
        <v xml:space="preserve">  l</v>
      </c>
      <c r="C6" s="296" t="str">
        <f>IF(G6="","",IF(G6&lt;3,REPT("n",INT(G6*6)),IF(G6=3,REPT("n",INT(G6*6)),IF(G6&gt;3,REPT("n",INT(G6*6))))))</f>
        <v>nnnnnnnnnnnnnnnnnnnnnnnn</v>
      </c>
      <c r="D6" s="296"/>
      <c r="E6" s="8">
        <f>IF(G6="","",IF(G6&gt;0,G6/5))</f>
        <v>0.8</v>
      </c>
      <c r="F6" s="30"/>
      <c r="G6" s="46">
        <f>IF('Strategic Analysis'!D6="","",IF('Strategic Analysis'!D6&gt;0,'Strategic Analysis'!D6))</f>
        <v>4</v>
      </c>
      <c r="H6" s="46" t="str">
        <f>IF('Strategic Analysis'!C6="","",IF('Strategic Analysis'!C6&gt;0,'Strategic Analysis'!C6))</f>
        <v>High</v>
      </c>
      <c r="I6" s="46">
        <f>IF('Strategic Analysis'!A6="","",IF('Strategic Analysis'!A6&gt;0,'Strategic Analysis'!A6))</f>
        <v>1.1000000000000001</v>
      </c>
      <c r="J6" s="132" t="str">
        <f>IF('Strategic Analysis'!B6="","",IF('Strategic Analysis'!B6&gt;0,'Strategic Analysis'!B6))</f>
        <v>Strategic plan</v>
      </c>
      <c r="K6" s="89"/>
      <c r="L6" s="89"/>
      <c r="M6" s="121" t="s">
        <v>24</v>
      </c>
      <c r="N6" s="122">
        <v>1</v>
      </c>
      <c r="O6" s="259"/>
      <c r="P6" s="33"/>
      <c r="Q6" s="8">
        <f>IF(N6="","",IF(N6&gt;0,N6/5))</f>
        <v>0.2</v>
      </c>
      <c r="R6" s="268" t="str">
        <f>IF(N6&lt;3,REPT("n",INT(N6*6)),IF(N6=3,REPT("n",INT(N6*6)),IF(N6&gt;3,REPT("n",INT(N6*6)))))</f>
        <v>nnnnnn</v>
      </c>
      <c r="S6" s="268"/>
      <c r="T6" s="9" t="str">
        <f t="shared" ref="T6" si="0">IF(M6="","",IF(M6="High",(REPT(" ",8)&amp;"l"),IF(M6="Med",(REPT(" ",5)&amp;"l"),IF(M6="Low",(REPT(" ",0*2)&amp;"l"),""))))</f>
        <v xml:space="preserve">        l</v>
      </c>
      <c r="U6" s="5"/>
      <c r="V6" s="204"/>
      <c r="W6" s="74"/>
      <c r="X6" s="204"/>
    </row>
    <row r="7" spans="1:24" ht="15" customHeight="1" outlineLevel="1" x14ac:dyDescent="0.2">
      <c r="A7" s="28"/>
      <c r="B7" s="9" t="str">
        <f>IF(H6="","",IF(H7="High",(REPT(" ",2)&amp;"l"),IF(H7="Med",(REPT(" ",5)&amp;"l"),IF(H7="Low",(REPT(" ",8)&amp;"l"),""))))</f>
        <v/>
      </c>
      <c r="C7" s="296" t="str">
        <f>IF(G7="","",IF(G7&lt;3,REPT("n",INT(G7*6)),IF(G7=3,REPT("n",INT(G7*6)),IF(G7&gt;3,REPT("n",INT(G7*6))))))</f>
        <v/>
      </c>
      <c r="D7" s="296"/>
      <c r="E7" s="8" t="str">
        <f>IF(G7="","",IF(G7&gt;0,G7/5))</f>
        <v/>
      </c>
      <c r="F7" s="30"/>
      <c r="G7" s="46" t="str">
        <f>IF('Strategic Analysis'!D7="","",IF('Strategic Analysis'!D7&gt;0,'Strategic Analysis'!D7))</f>
        <v/>
      </c>
      <c r="H7" s="46" t="str">
        <f>IF('Strategic Analysis'!C7="","",IF('Strategic Analysis'!C7&gt;0,'Strategic Analysis'!C7))</f>
        <v/>
      </c>
      <c r="I7" s="46">
        <f>IF('Strategic Analysis'!A7="","",IF('Strategic Analysis'!A7&gt;0,'Strategic Analysis'!A7))</f>
        <v>1.2</v>
      </c>
      <c r="J7" s="132" t="str">
        <f>IF('Strategic Analysis'!B7="","",IF('Strategic Analysis'!B7&gt;0,'Strategic Analysis'!B7))</f>
        <v/>
      </c>
      <c r="K7" s="89"/>
      <c r="L7" s="15"/>
      <c r="M7" s="124"/>
      <c r="N7" s="123"/>
      <c r="O7" s="259"/>
      <c r="P7" s="33"/>
      <c r="Q7" s="8" t="str">
        <f t="shared" ref="Q7:Q15" si="1">IF(N7="","",IF(N7&gt;0,N7/5))</f>
        <v/>
      </c>
      <c r="R7" s="268" t="str">
        <f t="shared" ref="R7:R15" si="2">IF(N7&lt;3,REPT("n",INT(N7*6)),IF(N7=3,REPT("n",INT(N7*6)),IF(N7&gt;3,REPT("n",INT(N7*6)))))</f>
        <v/>
      </c>
      <c r="S7" s="268"/>
      <c r="T7" s="9" t="str">
        <f t="shared" ref="T7:T15" si="3">IF(M7="","",IF(M7="High",(REPT(" ",8)&amp;"l"),IF(M7="Med",(REPT(" ",5)&amp;"l"),IF(M7="Low",(REPT(" ",0*2)&amp;"l"),""))))</f>
        <v/>
      </c>
      <c r="U7" s="5"/>
      <c r="V7" s="204"/>
      <c r="W7" s="285">
        <f>Q5</f>
        <v>0.2</v>
      </c>
      <c r="X7" s="204"/>
    </row>
    <row r="8" spans="1:24" ht="15" customHeight="1" outlineLevel="1" x14ac:dyDescent="0.2">
      <c r="A8" s="28"/>
      <c r="B8" s="9" t="str">
        <f>IF(H7="","",IF(H8="High",(REPT(" ",2)&amp;"l"),IF(H8="Med",(REPT(" ",5)&amp;"l"),IF(H8="Low",(REPT(" ",8)&amp;"l"),""))))</f>
        <v/>
      </c>
      <c r="C8" s="296" t="str">
        <f>IF(G8="","",IF(G8&lt;3,REPT("n",INT(G8*6)),IF(G8=3,REPT("n",INT(G8*6)),IF(G8&gt;3,REPT("n",INT(G8*6))))))</f>
        <v/>
      </c>
      <c r="D8" s="296"/>
      <c r="E8" s="8" t="str">
        <f>IF(G8="","",IF(G8&gt;0,G8/5))</f>
        <v/>
      </c>
      <c r="F8" s="30"/>
      <c r="G8" s="46" t="str">
        <f>IF('Strategic Analysis'!D8="","",IF('Strategic Analysis'!D8&gt;0,'Strategic Analysis'!D8))</f>
        <v/>
      </c>
      <c r="H8" s="46" t="str">
        <f>IF('Strategic Analysis'!C8="","",IF('Strategic Analysis'!C8&gt;0,'Strategic Analysis'!C8))</f>
        <v/>
      </c>
      <c r="I8" s="46">
        <f>IF('Strategic Analysis'!A8="","",IF('Strategic Analysis'!A8&gt;0,'Strategic Analysis'!A8))</f>
        <v>1.3</v>
      </c>
      <c r="J8" s="132" t="str">
        <f>IF('Strategic Analysis'!B8="","",IF('Strategic Analysis'!B8&gt;0,'Strategic Analysis'!B8))</f>
        <v/>
      </c>
      <c r="K8" s="89"/>
      <c r="L8" s="15"/>
      <c r="M8" s="124"/>
      <c r="N8" s="123"/>
      <c r="O8" s="259"/>
      <c r="P8" s="33"/>
      <c r="Q8" s="8" t="str">
        <f t="shared" si="1"/>
        <v/>
      </c>
      <c r="R8" s="268" t="str">
        <f t="shared" si="2"/>
        <v/>
      </c>
      <c r="S8" s="268"/>
      <c r="T8" s="9" t="str">
        <f t="shared" si="3"/>
        <v/>
      </c>
      <c r="U8" s="5"/>
      <c r="V8" s="204"/>
      <c r="W8" s="286"/>
      <c r="X8" s="204"/>
    </row>
    <row r="9" spans="1:24" ht="15" customHeight="1" outlineLevel="1" x14ac:dyDescent="0.2">
      <c r="A9" s="28"/>
      <c r="B9" s="9" t="str">
        <f>IF(H8="","",IF(H9="High",(REPT(" ",2)&amp;"l"),IF(H9="Med",(REPT(" ",5)&amp;"l"),IF(H9="Low",(REPT(" ",8)&amp;"l"),""))))</f>
        <v/>
      </c>
      <c r="C9" s="296" t="str">
        <f>IF(G9="","",IF(G9&lt;3,REPT("n",INT(G9*6)),IF(G9=3,REPT("n",INT(G9*6)),IF(G9&gt;3,REPT("n",INT(G9*6))))))</f>
        <v/>
      </c>
      <c r="D9" s="296"/>
      <c r="E9" s="8" t="str">
        <f>IF(G9="","",IF(G9&gt;0,G9/5))</f>
        <v/>
      </c>
      <c r="F9" s="30"/>
      <c r="G9" s="46" t="str">
        <f>IF('Strategic Analysis'!D9="","",IF('Strategic Analysis'!D9&gt;0,'Strategic Analysis'!D9))</f>
        <v/>
      </c>
      <c r="H9" s="46" t="str">
        <f>IF('Strategic Analysis'!C9="","",IF('Strategic Analysis'!C9&gt;0,'Strategic Analysis'!C9))</f>
        <v/>
      </c>
      <c r="I9" s="46">
        <f>IF('Strategic Analysis'!A9="","",IF('Strategic Analysis'!A9&gt;0,'Strategic Analysis'!A9))</f>
        <v>1.4</v>
      </c>
      <c r="J9" s="132" t="str">
        <f>IF('Strategic Analysis'!B9="","",IF('Strategic Analysis'!B9&gt;0,'Strategic Analysis'!B9))</f>
        <v/>
      </c>
      <c r="K9" s="89"/>
      <c r="L9" s="15"/>
      <c r="M9" s="124"/>
      <c r="N9" s="123"/>
      <c r="O9" s="259"/>
      <c r="P9" s="33"/>
      <c r="Q9" s="8" t="str">
        <f t="shared" si="1"/>
        <v/>
      </c>
      <c r="R9" s="268" t="str">
        <f t="shared" si="2"/>
        <v/>
      </c>
      <c r="S9" s="268"/>
      <c r="T9" s="9" t="str">
        <f t="shared" si="3"/>
        <v/>
      </c>
      <c r="U9" s="5"/>
      <c r="V9" s="204"/>
      <c r="W9" s="286"/>
      <c r="X9" s="204"/>
    </row>
    <row r="10" spans="1:24" ht="15" customHeight="1" outlineLevel="1" x14ac:dyDescent="0.2">
      <c r="A10" s="28"/>
      <c r="B10" s="9" t="str">
        <f t="shared" ref="B10:B11" si="4">IF(H9="","",IF(H10="High",(REPT(" ",2)&amp;"l"),IF(H10="Med",(REPT(" ",5)&amp;"l"),IF(H10="Low",(REPT(" ",8)&amp;"l"),""))))</f>
        <v/>
      </c>
      <c r="C10" s="296" t="str">
        <f t="shared" ref="C10:C11" si="5">IF(G10="","",IF(G10&lt;3,REPT("n",INT(G10*6)),IF(G10=3,REPT("n",INT(G10*6)),IF(G10&gt;3,REPT("n",INT(G10*6))))))</f>
        <v/>
      </c>
      <c r="D10" s="296"/>
      <c r="E10" s="8" t="str">
        <f t="shared" ref="E10:E11" si="6">IF(G10="","",IF(G10&gt;0,G10/5))</f>
        <v/>
      </c>
      <c r="F10" s="30"/>
      <c r="G10" s="46" t="str">
        <f>IF('Strategic Analysis'!D10="","",IF('Strategic Analysis'!D10&gt;0,'Strategic Analysis'!D10))</f>
        <v/>
      </c>
      <c r="H10" s="46" t="str">
        <f>IF('Strategic Analysis'!C10="","",IF('Strategic Analysis'!C10&gt;0,'Strategic Analysis'!C10))</f>
        <v/>
      </c>
      <c r="I10" s="46">
        <f>IF('Strategic Analysis'!A10="","",IF('Strategic Analysis'!A10&gt;0,'Strategic Analysis'!A10))</f>
        <v>1.5</v>
      </c>
      <c r="J10" s="132" t="str">
        <f>IF('Strategic Analysis'!B10="","",IF('Strategic Analysis'!B10&gt;0,'Strategic Analysis'!B10))</f>
        <v/>
      </c>
      <c r="K10" s="89"/>
      <c r="L10" s="15"/>
      <c r="M10" s="124"/>
      <c r="N10" s="123"/>
      <c r="O10" s="259"/>
      <c r="P10" s="33"/>
      <c r="Q10" s="8" t="str">
        <f t="shared" si="1"/>
        <v/>
      </c>
      <c r="R10" s="268" t="str">
        <f t="shared" si="2"/>
        <v/>
      </c>
      <c r="S10" s="268"/>
      <c r="T10" s="9" t="str">
        <f t="shared" si="3"/>
        <v/>
      </c>
      <c r="U10" s="5"/>
      <c r="V10" s="204"/>
      <c r="W10" s="286"/>
      <c r="X10" s="204"/>
    </row>
    <row r="11" spans="1:24" ht="15" customHeight="1" outlineLevel="1" x14ac:dyDescent="0.2">
      <c r="A11" s="28"/>
      <c r="B11" s="9" t="str">
        <f t="shared" si="4"/>
        <v/>
      </c>
      <c r="C11" s="296" t="str">
        <f t="shared" si="5"/>
        <v/>
      </c>
      <c r="D11" s="296"/>
      <c r="E11" s="8" t="str">
        <f t="shared" si="6"/>
        <v/>
      </c>
      <c r="F11" s="30"/>
      <c r="G11" s="46" t="str">
        <f>IF('Strategic Analysis'!D11="","",IF('Strategic Analysis'!D11&gt;0,'Strategic Analysis'!D11))</f>
        <v/>
      </c>
      <c r="H11" s="46" t="str">
        <f>IF('Strategic Analysis'!C11="","",IF('Strategic Analysis'!C11&gt;0,'Strategic Analysis'!C11))</f>
        <v/>
      </c>
      <c r="I11" s="46">
        <f>IF('Strategic Analysis'!A11="","",IF('Strategic Analysis'!A11&gt;0,'Strategic Analysis'!A11))</f>
        <v>1.6</v>
      </c>
      <c r="J11" s="132" t="str">
        <f>IF('Strategic Analysis'!B11="","",IF('Strategic Analysis'!B11&gt;0,'Strategic Analysis'!B11))</f>
        <v/>
      </c>
      <c r="K11" s="89"/>
      <c r="L11" s="15"/>
      <c r="M11" s="124"/>
      <c r="N11" s="123"/>
      <c r="O11" s="259"/>
      <c r="P11" s="33"/>
      <c r="Q11" s="8" t="str">
        <f t="shared" si="1"/>
        <v/>
      </c>
      <c r="R11" s="268" t="str">
        <f t="shared" si="2"/>
        <v/>
      </c>
      <c r="S11" s="268"/>
      <c r="T11" s="9" t="str">
        <f t="shared" si="3"/>
        <v/>
      </c>
      <c r="U11" s="5"/>
      <c r="V11" s="204"/>
      <c r="W11" s="286"/>
      <c r="X11" s="204"/>
    </row>
    <row r="12" spans="1:24" ht="15" customHeight="1" outlineLevel="1" x14ac:dyDescent="0.2">
      <c r="A12" s="28"/>
      <c r="B12" s="9" t="str">
        <f t="shared" ref="B12:B13" si="7">IF(H11="","",IF(H12="High",(REPT(" ",2)&amp;"l"),IF(H12="Med",(REPT(" ",5)&amp;"l"),IF(H12="Low",(REPT(" ",8)&amp;"l"),""))))</f>
        <v/>
      </c>
      <c r="C12" s="296" t="str">
        <f t="shared" ref="C12:C13" si="8">IF(G12="","",IF(G12&lt;3,REPT("n",INT(G12*6)),IF(G12=3,REPT("n",INT(G12*6)),IF(G12&gt;3,REPT("n",INT(G12*6))))))</f>
        <v/>
      </c>
      <c r="D12" s="296"/>
      <c r="E12" s="8" t="str">
        <f t="shared" ref="E12:E13" si="9">IF(G12="","",IF(G12&gt;0,G12/5))</f>
        <v/>
      </c>
      <c r="F12" s="30"/>
      <c r="G12" s="46" t="str">
        <f>IF('Strategic Analysis'!D12="","",IF('Strategic Analysis'!D12&gt;0,'Strategic Analysis'!D12))</f>
        <v/>
      </c>
      <c r="H12" s="46" t="str">
        <f>IF('Strategic Analysis'!C12="","",IF('Strategic Analysis'!C12&gt;0,'Strategic Analysis'!C12))</f>
        <v/>
      </c>
      <c r="I12" s="46">
        <f>IF('Strategic Analysis'!A12="","",IF('Strategic Analysis'!A12&gt;0,'Strategic Analysis'!A12))</f>
        <v>1.7</v>
      </c>
      <c r="J12" s="132" t="str">
        <f>IF('Strategic Analysis'!B12="","",IF('Strategic Analysis'!B12&gt;0,'Strategic Analysis'!B12))</f>
        <v/>
      </c>
      <c r="K12" s="89"/>
      <c r="L12" s="15"/>
      <c r="M12" s="124"/>
      <c r="N12" s="123"/>
      <c r="O12" s="259"/>
      <c r="P12" s="33"/>
      <c r="Q12" s="8" t="str">
        <f t="shared" si="1"/>
        <v/>
      </c>
      <c r="R12" s="268" t="str">
        <f t="shared" si="2"/>
        <v/>
      </c>
      <c r="S12" s="268"/>
      <c r="T12" s="9" t="str">
        <f t="shared" si="3"/>
        <v/>
      </c>
      <c r="U12" s="5"/>
      <c r="V12" s="204"/>
      <c r="W12" s="286"/>
      <c r="X12" s="204"/>
    </row>
    <row r="13" spans="1:24" ht="15" customHeight="1" outlineLevel="1" x14ac:dyDescent="0.2">
      <c r="A13" s="28"/>
      <c r="B13" s="9" t="str">
        <f t="shared" si="7"/>
        <v/>
      </c>
      <c r="C13" s="296" t="str">
        <f t="shared" si="8"/>
        <v/>
      </c>
      <c r="D13" s="296"/>
      <c r="E13" s="8" t="str">
        <f t="shared" si="9"/>
        <v/>
      </c>
      <c r="F13" s="30"/>
      <c r="G13" s="46" t="str">
        <f>IF('Strategic Analysis'!D13="","",IF('Strategic Analysis'!D13&gt;0,'Strategic Analysis'!D13))</f>
        <v/>
      </c>
      <c r="H13" s="46" t="str">
        <f>IF('Strategic Analysis'!C13="","",IF('Strategic Analysis'!C13&gt;0,'Strategic Analysis'!C13))</f>
        <v/>
      </c>
      <c r="I13" s="46">
        <f>IF('Strategic Analysis'!A13="","",IF('Strategic Analysis'!A13&gt;0,'Strategic Analysis'!A13))</f>
        <v>1.8</v>
      </c>
      <c r="J13" s="132" t="str">
        <f>IF('Strategic Analysis'!B13="","",IF('Strategic Analysis'!B13&gt;0,'Strategic Analysis'!B13))</f>
        <v/>
      </c>
      <c r="K13" s="89"/>
      <c r="L13" s="15"/>
      <c r="M13" s="124"/>
      <c r="N13" s="123"/>
      <c r="O13" s="259"/>
      <c r="P13" s="33"/>
      <c r="Q13" s="8" t="str">
        <f t="shared" si="1"/>
        <v/>
      </c>
      <c r="R13" s="268" t="str">
        <f t="shared" si="2"/>
        <v/>
      </c>
      <c r="S13" s="268"/>
      <c r="T13" s="9" t="str">
        <f t="shared" si="3"/>
        <v/>
      </c>
      <c r="U13" s="5"/>
      <c r="V13" s="204"/>
      <c r="W13" s="286"/>
      <c r="X13" s="204"/>
    </row>
    <row r="14" spans="1:24" ht="15" customHeight="1" outlineLevel="1" x14ac:dyDescent="0.2">
      <c r="A14" s="28"/>
      <c r="B14" s="9" t="str">
        <f t="shared" ref="B14" si="10">IF(H13="","",IF(H14="High",(REPT(" ",2)&amp;"l"),IF(H14="Med",(REPT(" ",5)&amp;"l"),IF(H14="Low",(REPT(" ",8)&amp;"l"),""))))</f>
        <v/>
      </c>
      <c r="C14" s="296" t="str">
        <f t="shared" ref="C14" si="11">IF(G14="","",IF(G14&lt;3,REPT("n",INT(G14*6)),IF(G14=3,REPT("n",INT(G14*6)),IF(G14&gt;3,REPT("n",INT(G14*6))))))</f>
        <v/>
      </c>
      <c r="D14" s="296"/>
      <c r="E14" s="8" t="str">
        <f t="shared" ref="E14" si="12">IF(G14="","",IF(G14&gt;0,G14/5))</f>
        <v/>
      </c>
      <c r="F14" s="30"/>
      <c r="G14" s="46" t="str">
        <f>IF('Strategic Analysis'!D14="","",IF('Strategic Analysis'!D14&gt;0,'Strategic Analysis'!D14))</f>
        <v/>
      </c>
      <c r="H14" s="46" t="str">
        <f>IF('Strategic Analysis'!C14="","",IF('Strategic Analysis'!C14&gt;0,'Strategic Analysis'!C14))</f>
        <v/>
      </c>
      <c r="I14" s="46">
        <f>IF('Strategic Analysis'!A14="","",IF('Strategic Analysis'!A14&gt;0,'Strategic Analysis'!A14))</f>
        <v>1.9</v>
      </c>
      <c r="J14" s="132" t="str">
        <f>IF('Strategic Analysis'!B14="","",IF('Strategic Analysis'!B14&gt;0,'Strategic Analysis'!B14))</f>
        <v/>
      </c>
      <c r="K14" s="89"/>
      <c r="L14" s="15"/>
      <c r="M14" s="124"/>
      <c r="N14" s="123"/>
      <c r="O14" s="259"/>
      <c r="P14" s="33"/>
      <c r="Q14" s="8" t="str">
        <f t="shared" si="1"/>
        <v/>
      </c>
      <c r="R14" s="268" t="str">
        <f t="shared" si="2"/>
        <v/>
      </c>
      <c r="S14" s="268"/>
      <c r="T14" s="9" t="str">
        <f t="shared" si="3"/>
        <v/>
      </c>
      <c r="U14" s="5"/>
      <c r="V14" s="204"/>
      <c r="W14" s="74"/>
      <c r="X14" s="204"/>
    </row>
    <row r="15" spans="1:24" ht="15" customHeight="1" outlineLevel="1" x14ac:dyDescent="0.2">
      <c r="A15" s="28"/>
      <c r="B15" s="9" t="str">
        <f t="shared" ref="B15" si="13">IF(H14="","",IF(H15="High",(REPT(" ",2)&amp;"l"),IF(H15="Med",(REPT(" ",5)&amp;"l"),IF(H15="Low",(REPT(" ",8)&amp;"l"),""))))</f>
        <v/>
      </c>
      <c r="C15" s="296" t="str">
        <f t="shared" ref="C15" si="14">IF(G15="","",IF(G15&lt;3,REPT("n",INT(G15*6)),IF(G15=3,REPT("n",INT(G15*6)),IF(G15&gt;3,REPT("n",INT(G15*6))))))</f>
        <v/>
      </c>
      <c r="D15" s="296"/>
      <c r="E15" s="8" t="str">
        <f t="shared" ref="E15" si="15">IF(G15="","",IF(G15&gt;0,G15/5))</f>
        <v/>
      </c>
      <c r="F15" s="30"/>
      <c r="G15" s="46" t="str">
        <f>IF('Strategic Analysis'!D15="","",IF('Strategic Analysis'!D15&gt;0,'Strategic Analysis'!D15))</f>
        <v/>
      </c>
      <c r="H15" s="46" t="str">
        <f>IF('Strategic Analysis'!C15="","",IF('Strategic Analysis'!C15&gt;0,'Strategic Analysis'!C15))</f>
        <v/>
      </c>
      <c r="I15" s="133">
        <f>IF('Strategic Analysis'!A15="","",IF('Strategic Analysis'!A15&gt;0,'Strategic Analysis'!A15))</f>
        <v>1.1000000000000001</v>
      </c>
      <c r="J15" s="132" t="str">
        <f>IF('Strategic Analysis'!B15="","",IF('Strategic Analysis'!B15&gt;0,'Strategic Analysis'!B15))</f>
        <v/>
      </c>
      <c r="K15" s="89"/>
      <c r="L15" s="15"/>
      <c r="M15" s="124"/>
      <c r="N15" s="123"/>
      <c r="O15" s="259"/>
      <c r="P15" s="33"/>
      <c r="Q15" s="8" t="str">
        <f t="shared" si="1"/>
        <v/>
      </c>
      <c r="R15" s="268" t="str">
        <f t="shared" si="2"/>
        <v/>
      </c>
      <c r="S15" s="268"/>
      <c r="T15" s="9" t="str">
        <f t="shared" si="3"/>
        <v/>
      </c>
      <c r="U15" s="5"/>
      <c r="V15" s="204"/>
      <c r="W15" s="74"/>
      <c r="X15" s="204"/>
    </row>
    <row r="16" spans="1:24" ht="15" customHeight="1" x14ac:dyDescent="0.2">
      <c r="A16" s="93"/>
      <c r="B16" s="94">
        <v>1</v>
      </c>
      <c r="C16" s="94">
        <v>2</v>
      </c>
      <c r="D16" s="94">
        <v>3</v>
      </c>
      <c r="E16" s="95">
        <v>4</v>
      </c>
      <c r="F16" s="30"/>
      <c r="G16" s="72"/>
      <c r="H16" s="72"/>
      <c r="I16" s="96"/>
      <c r="J16" s="106"/>
      <c r="K16" s="97"/>
      <c r="L16" s="97"/>
      <c r="M16" s="72"/>
      <c r="N16" s="72"/>
      <c r="O16" s="260"/>
      <c r="P16" s="33"/>
      <c r="Q16" s="115">
        <v>1</v>
      </c>
      <c r="R16" s="116">
        <v>2</v>
      </c>
      <c r="S16" s="115">
        <v>3</v>
      </c>
      <c r="T16" s="115">
        <v>4</v>
      </c>
      <c r="U16" s="5"/>
      <c r="V16" s="204"/>
      <c r="W16" s="198" t="s">
        <v>30</v>
      </c>
      <c r="X16" s="204"/>
    </row>
    <row r="17" spans="1:24" ht="15" customHeight="1" x14ac:dyDescent="0.2">
      <c r="A17" s="28"/>
      <c r="B17" s="34" t="str">
        <f>IF(H17="","",IF(H17="High",(REPT(" ",2)&amp;"l"),IF(H17="Med",(REPT(" ",5)&amp;"l"),IF(H17="Low",(REPT(" ",8)&amp;"l"),""))))</f>
        <v xml:space="preserve">  l</v>
      </c>
      <c r="C17" s="295" t="str">
        <f>IF(G17="","",IF(G17&lt;3,REPT("n",INT(G17*6)),IF(G17=3,REPT("n",INT(G17*6)),IF(G17&gt;3,REPT("n",INT(G17*6))))))</f>
        <v>nnnnnnnnnnnnnnnnnnnnn</v>
      </c>
      <c r="D17" s="295"/>
      <c r="E17" s="55">
        <f>IF(G17="","",IF(G17&gt;0,G17/5))</f>
        <v>0.7</v>
      </c>
      <c r="F17" s="30"/>
      <c r="G17" s="86">
        <f>IF('Strategic Analysis'!D17=0,"",IF('Strategic Analysis'!D17&gt;0,'Strategic Analysis'!D17))</f>
        <v>3.5</v>
      </c>
      <c r="H17" s="71" t="str">
        <f>IF('Strategic Analysis'!C17="","",IF('Strategic Analysis'!C17&gt;0,'Strategic Analysis'!C17))</f>
        <v>High</v>
      </c>
      <c r="I17" s="113">
        <f>IF('Strategic Analysis'!A17="","",IF('Strategic Analysis'!A17&gt;0,'Strategic Analysis'!A17))</f>
        <v>2</v>
      </c>
      <c r="J17" s="114" t="str">
        <f>IF('Strategic Analysis'!B17="","",IF('Strategic Analysis'!B17&gt;0,'Strategic Analysis'!B17))</f>
        <v>COMPETITION STRUCTURE</v>
      </c>
      <c r="K17" s="59"/>
      <c r="L17" s="59"/>
      <c r="M17" s="120"/>
      <c r="N17" s="257">
        <f>IFERROR(AVERAGEIF(N18:N32,"&gt;0"),0)</f>
        <v>0</v>
      </c>
      <c r="O17" s="261"/>
      <c r="P17" s="33"/>
      <c r="Q17" s="117" t="str">
        <f>IF(N17=0,"",IF(N17&gt;0,N17/5))</f>
        <v/>
      </c>
      <c r="R17" s="274" t="str">
        <f t="shared" ref="R17:R18" si="16">IF(N17&lt;3,REPT("n",INT(N17*6)),IF(N17=3,REPT("n",INT(N17*6)),IF(N17&gt;3,REPT("n",INT(N17*6)))))</f>
        <v/>
      </c>
      <c r="S17" s="274"/>
      <c r="T17" s="10" t="str">
        <f>IF(M17="","",IF(M17="High",(REPT(" ",8)&amp;"l"),IF(M17="Med",(REPT(" ",5)&amp;"l"),IF(M17="Low",(REPT(" ",0*2)&amp;"l"),""))))</f>
        <v/>
      </c>
      <c r="U17" s="5"/>
      <c r="V17" s="204"/>
      <c r="W17" s="74"/>
      <c r="X17" s="204"/>
    </row>
    <row r="18" spans="1:24" ht="15" customHeight="1" outlineLevel="1" x14ac:dyDescent="0.2">
      <c r="A18" s="28"/>
      <c r="B18" s="9" t="str">
        <f>IF(H17="","",IF(H18="High",(REPT(" ",2)&amp;"l"),IF(H18="Med",(REPT(" ",5)&amp;"l"),IF(H18="Low",(REPT(" ",8)&amp;"l"),""))))</f>
        <v xml:space="preserve">     l</v>
      </c>
      <c r="C18" s="296" t="str">
        <f>IF(G18="","",IF(G18&lt;3,REPT("n",INT(G18*6)),IF(G18=3,REPT("n",INT(G18*6)),IF(G18&gt;3,REPT("n",INT(G18*6))))))</f>
        <v>nnnnnnnnnnnnnnnnnn</v>
      </c>
      <c r="D18" s="296"/>
      <c r="E18" s="8">
        <f>IF(G18="","",IF(G18&gt;0,G18/5))</f>
        <v>0.6</v>
      </c>
      <c r="F18" s="30"/>
      <c r="G18" s="46">
        <f>IF('Strategic Analysis'!D18="","",IF('Strategic Analysis'!D18&gt;0,'Strategic Analysis'!D18))</f>
        <v>3</v>
      </c>
      <c r="H18" s="46" t="str">
        <f>IF('Strategic Analysis'!C18="","",IF('Strategic Analysis'!C18&gt;0,'Strategic Analysis'!C18))</f>
        <v>Med</v>
      </c>
      <c r="I18" s="46">
        <f>IF('Strategic Analysis'!A18="","",IF('Strategic Analysis'!A18&gt;0,'Strategic Analysis'!A18))</f>
        <v>2.1</v>
      </c>
      <c r="J18" s="132" t="str">
        <f>IF('Strategic Analysis'!B18="","",IF('Strategic Analysis'!B18&gt;0,'Strategic Analysis'!B18))</f>
        <v>Are there National competitions?</v>
      </c>
      <c r="K18" s="15"/>
      <c r="L18" s="15"/>
      <c r="M18" s="124"/>
      <c r="N18" s="123"/>
      <c r="O18" s="259"/>
      <c r="P18" s="33"/>
      <c r="Q18" s="8" t="str">
        <f t="shared" ref="Q18" si="17">IF(N18="","",IF(N18&gt;0,N18/5))</f>
        <v/>
      </c>
      <c r="R18" s="268" t="str">
        <f t="shared" si="16"/>
        <v/>
      </c>
      <c r="S18" s="268"/>
      <c r="T18" s="11" t="str">
        <f t="shared" ref="T18" si="18">IF(M18="","",IF(M18="High",(REPT(" ",8)&amp;"l"),IF(M18="Med",(REPT(" ",5)&amp;"l"),IF(M18="Low",(REPT(" ",0*2)&amp;"l"),""))))</f>
        <v/>
      </c>
      <c r="U18" s="5"/>
      <c r="V18" s="204"/>
      <c r="W18" s="74"/>
      <c r="X18" s="204"/>
    </row>
    <row r="19" spans="1:24" ht="15" customHeight="1" outlineLevel="1" x14ac:dyDescent="0.2">
      <c r="A19" s="28"/>
      <c r="B19" s="9" t="str">
        <f>IF(H18="","",IF(H19="High",(REPT(" ",2)&amp;"l"),IF(H19="Med",(REPT(" ",5)&amp;"l"),IF(H19="Low",(REPT(" ",8)&amp;"l"),""))))</f>
        <v xml:space="preserve">     l</v>
      </c>
      <c r="C19" s="296" t="str">
        <f t="shared" ref="C19:C24" si="19">IF(G19="","",IF(G19&lt;3,REPT("n",INT(G19*6)),IF(G19=3,REPT("n",INT(G19*6)),IF(G19&gt;3,REPT("n",INT(G19*6))))))</f>
        <v>nnnnnnnnnnnnnnnnnn</v>
      </c>
      <c r="D19" s="296"/>
      <c r="E19" s="8">
        <f t="shared" ref="E19:E24" si="20">IF(G19="","",IF(G19&gt;0,G19/5))</f>
        <v>0.6</v>
      </c>
      <c r="F19" s="30"/>
      <c r="G19" s="46">
        <f>IF('Strategic Analysis'!D19="","",IF('Strategic Analysis'!D19&gt;0,'Strategic Analysis'!D19))</f>
        <v>3</v>
      </c>
      <c r="H19" s="46" t="str">
        <f>IF('Strategic Analysis'!C19="","",IF('Strategic Analysis'!C19&gt;0,'Strategic Analysis'!C19))</f>
        <v>Med</v>
      </c>
      <c r="I19" s="46">
        <f>IF('Strategic Analysis'!A19="","",IF('Strategic Analysis'!A19&gt;0,'Strategic Analysis'!A19))</f>
        <v>2.2000000000000002</v>
      </c>
      <c r="J19" s="132" t="str">
        <f>IF('Strategic Analysis'!B19="","",IF('Strategic Analysis'!B19&gt;0,'Strategic Analysis'!B19))</f>
        <v>Are all event discplines offered?</v>
      </c>
      <c r="K19" s="14"/>
      <c r="L19" s="14"/>
      <c r="M19" s="124"/>
      <c r="N19" s="123"/>
      <c r="O19" s="259"/>
      <c r="P19" s="33"/>
      <c r="Q19" s="8" t="str">
        <f t="shared" ref="Q19:Q32" si="21">IF(N19="","",IF(N19&gt;0,N19/5))</f>
        <v/>
      </c>
      <c r="R19" s="268" t="str">
        <f t="shared" ref="R19:R32" si="22">IF(N19&lt;3,REPT("n",INT(N19*6)),IF(N19=3,REPT("n",INT(N19*6)),IF(N19&gt;3,REPT("n",INT(N19*6)))))</f>
        <v/>
      </c>
      <c r="S19" s="268"/>
      <c r="T19" s="11" t="str">
        <f t="shared" ref="T19:T32" si="23">IF(M19="","",IF(M19="High",(REPT(" ",8)&amp;"l"),IF(M19="Med",(REPT(" ",5)&amp;"l"),IF(M19="Low",(REPT(" ",0*2)&amp;"l"),""))))</f>
        <v/>
      </c>
      <c r="U19" s="5"/>
      <c r="V19" s="204"/>
      <c r="W19" s="74"/>
      <c r="X19" s="204"/>
    </row>
    <row r="20" spans="1:24" ht="15" customHeight="1" outlineLevel="1" x14ac:dyDescent="0.2">
      <c r="A20" s="28"/>
      <c r="B20" s="9" t="str">
        <f t="shared" ref="B20:B24" si="24">IF(H19="","",IF(H20="High",(REPT(" ",2)&amp;"l"),IF(H20="Med",(REPT(" ",5)&amp;"l"),IF(H20="Low",(REPT(" ",8)&amp;"l"),""))))</f>
        <v xml:space="preserve">  l</v>
      </c>
      <c r="C20" s="296" t="str">
        <f t="shared" si="19"/>
        <v>nnnnnnnnnnnnnnnnnnnnnnnnnnnnnn</v>
      </c>
      <c r="D20" s="296"/>
      <c r="E20" s="8">
        <f t="shared" si="20"/>
        <v>1</v>
      </c>
      <c r="F20" s="30"/>
      <c r="G20" s="46">
        <f>IF('Strategic Analysis'!D20="","",IF('Strategic Analysis'!D20&gt;0,'Strategic Analysis'!D20))</f>
        <v>5</v>
      </c>
      <c r="H20" s="46" t="str">
        <f>IF('Strategic Analysis'!C20="","",IF('Strategic Analysis'!C20&gt;0,'Strategic Analysis'!C20))</f>
        <v>High</v>
      </c>
      <c r="I20" s="46">
        <f>IF('Strategic Analysis'!A20="","",IF('Strategic Analysis'!A20&gt;0,'Strategic Analysis'!A20))</f>
        <v>2.2999999999999998</v>
      </c>
      <c r="J20" s="132" t="str">
        <f>IF('Strategic Analysis'!B20="","",IF('Strategic Analysis'!B20&gt;0,'Strategic Analysis'!B20))</f>
        <v>Are all age groups offerd?</v>
      </c>
      <c r="K20" s="15"/>
      <c r="L20" s="15"/>
      <c r="M20" s="124"/>
      <c r="N20" s="123"/>
      <c r="O20" s="259"/>
      <c r="P20" s="33"/>
      <c r="Q20" s="8" t="str">
        <f t="shared" si="21"/>
        <v/>
      </c>
      <c r="R20" s="268" t="str">
        <f t="shared" si="22"/>
        <v/>
      </c>
      <c r="S20" s="268"/>
      <c r="T20" s="11" t="str">
        <f t="shared" si="23"/>
        <v/>
      </c>
      <c r="U20" s="5"/>
      <c r="V20" s="204"/>
      <c r="W20" s="74"/>
      <c r="X20" s="204"/>
    </row>
    <row r="21" spans="1:24" ht="15" customHeight="1" outlineLevel="1" x14ac:dyDescent="0.2">
      <c r="A21" s="28"/>
      <c r="B21" s="9" t="str">
        <f t="shared" si="24"/>
        <v xml:space="preserve">  l</v>
      </c>
      <c r="C21" s="296" t="str">
        <f t="shared" si="19"/>
        <v>nnnnnnnnnnnnnnnnnnnnnnnn</v>
      </c>
      <c r="D21" s="296"/>
      <c r="E21" s="8">
        <f t="shared" si="20"/>
        <v>0.8</v>
      </c>
      <c r="F21" s="30"/>
      <c r="G21" s="46">
        <f>IF('Strategic Analysis'!D21="","",IF('Strategic Analysis'!D21&gt;0,'Strategic Analysis'!D21))</f>
        <v>4</v>
      </c>
      <c r="H21" s="46" t="str">
        <f>IF('Strategic Analysis'!C21="","",IF('Strategic Analysis'!C21&gt;0,'Strategic Analysis'!C21))</f>
        <v>High</v>
      </c>
      <c r="I21" s="46">
        <f>IF('Strategic Analysis'!A21="","",IF('Strategic Analysis'!A21&gt;0,'Strategic Analysis'!A21))</f>
        <v>2.4</v>
      </c>
      <c r="J21" s="132" t="str">
        <f>IF('Strategic Analysis'!B21="","",IF('Strategic Analysis'!B21&gt;0,'Strategic Analysis'!B21))</f>
        <v>Is local competition a problem?</v>
      </c>
      <c r="K21" s="15"/>
      <c r="L21" s="15"/>
      <c r="M21" s="124"/>
      <c r="N21" s="123"/>
      <c r="O21" s="259"/>
      <c r="P21" s="33"/>
      <c r="Q21" s="8" t="str">
        <f t="shared" si="21"/>
        <v/>
      </c>
      <c r="R21" s="268" t="str">
        <f t="shared" si="22"/>
        <v/>
      </c>
      <c r="S21" s="268"/>
      <c r="T21" s="11" t="str">
        <f t="shared" si="23"/>
        <v/>
      </c>
      <c r="U21" s="5"/>
      <c r="V21" s="204"/>
      <c r="W21" s="285" t="str">
        <f>Q17</f>
        <v/>
      </c>
      <c r="X21" s="204"/>
    </row>
    <row r="22" spans="1:24" ht="15" customHeight="1" outlineLevel="1" x14ac:dyDescent="0.2">
      <c r="A22" s="28"/>
      <c r="B22" s="9" t="str">
        <f t="shared" ref="B22" si="25">IF(H21="","",IF(H22="High",(REPT(" ",2)&amp;"l"),IF(H22="Med",(REPT(" ",5)&amp;"l"),IF(H22="Low",(REPT(" ",8)&amp;"l"),""))))</f>
        <v xml:space="preserve">     l</v>
      </c>
      <c r="C22" s="296" t="str">
        <f t="shared" ref="C22" si="26">IF(G22="","",IF(G22&lt;3,REPT("n",INT(G22*6)),IF(G22=3,REPT("n",INT(G22*6)),IF(G22&gt;3,REPT("n",INT(G22*6))))))</f>
        <v>nnnnnnnnnnnnnnnnnn</v>
      </c>
      <c r="D22" s="296"/>
      <c r="E22" s="8">
        <f t="shared" ref="E22" si="27">IF(G22="","",IF(G22&gt;0,G22/5))</f>
        <v>0.6</v>
      </c>
      <c r="F22" s="30"/>
      <c r="G22" s="46">
        <f>IF('Strategic Analysis'!D22="","",IF('Strategic Analysis'!D22&gt;0,'Strategic Analysis'!D22))</f>
        <v>3</v>
      </c>
      <c r="H22" s="46" t="str">
        <f>IF('Strategic Analysis'!C22="","",IF('Strategic Analysis'!C22&gt;0,'Strategic Analysis'!C22))</f>
        <v>Med</v>
      </c>
      <c r="I22" s="46">
        <f>IF('Strategic Analysis'!A22="","",IF('Strategic Analysis'!A22&gt;0,'Strategic Analysis'!A22))</f>
        <v>2.5</v>
      </c>
      <c r="J22" s="132" t="str">
        <f>IF('Strategic Analysis'!B22="","",IF('Strategic Analysis'!B22&gt;0,'Strategic Analysis'!B22))</f>
        <v>Attending international competitions</v>
      </c>
      <c r="K22" s="15"/>
      <c r="L22" s="15"/>
      <c r="M22" s="124"/>
      <c r="N22" s="123"/>
      <c r="O22" s="259"/>
      <c r="P22" s="33"/>
      <c r="Q22" s="8" t="str">
        <f t="shared" si="21"/>
        <v/>
      </c>
      <c r="R22" s="268" t="str">
        <f t="shared" si="22"/>
        <v/>
      </c>
      <c r="S22" s="268"/>
      <c r="T22" s="11" t="str">
        <f t="shared" si="23"/>
        <v/>
      </c>
      <c r="U22" s="5"/>
      <c r="V22" s="204"/>
      <c r="W22" s="285"/>
      <c r="X22" s="204"/>
    </row>
    <row r="23" spans="1:24" ht="15" customHeight="1" outlineLevel="1" x14ac:dyDescent="0.2">
      <c r="A23" s="28"/>
      <c r="B23" s="9" t="str">
        <f t="shared" ref="B23" si="28">IF(H22="","",IF(H23="High",(REPT(" ",2)&amp;"l"),IF(H23="Med",(REPT(" ",5)&amp;"l"),IF(H23="Low",(REPT(" ",8)&amp;"l"),""))))</f>
        <v xml:space="preserve">     l</v>
      </c>
      <c r="C23" s="296" t="str">
        <f t="shared" ref="C23" si="29">IF(G23="","",IF(G23&lt;3,REPT("n",INT(G23*6)),IF(G23=3,REPT("n",INT(G23*6)),IF(G23&gt;3,REPT("n",INT(G23*6))))))</f>
        <v>nnnnnnnnnnnnnnnnnn</v>
      </c>
      <c r="D23" s="296"/>
      <c r="E23" s="8">
        <f t="shared" ref="E23" si="30">IF(G23="","",IF(G23&gt;0,G23/5))</f>
        <v>0.6</v>
      </c>
      <c r="F23" s="30"/>
      <c r="G23" s="46">
        <f>IF('Strategic Analysis'!D23="","",IF('Strategic Analysis'!D23&gt;0,'Strategic Analysis'!D23))</f>
        <v>3</v>
      </c>
      <c r="H23" s="46" t="str">
        <f>IF('Strategic Analysis'!C23="","",IF('Strategic Analysis'!C23&gt;0,'Strategic Analysis'!C23))</f>
        <v>Med</v>
      </c>
      <c r="I23" s="46">
        <f>IF('Strategic Analysis'!A23="","",IF('Strategic Analysis'!A23&gt;0,'Strategic Analysis'!A23))</f>
        <v>2.6</v>
      </c>
      <c r="J23" s="132" t="str">
        <f>IF('Strategic Analysis'!B23="","",IF('Strategic Analysis'!B23&gt;0,'Strategic Analysis'!B23))</f>
        <v>Is getting into international competitions a challenge</v>
      </c>
      <c r="K23" s="15"/>
      <c r="L23" s="15"/>
      <c r="M23" s="124"/>
      <c r="N23" s="123"/>
      <c r="O23" s="259"/>
      <c r="P23" s="33"/>
      <c r="Q23" s="8" t="str">
        <f t="shared" si="21"/>
        <v/>
      </c>
      <c r="R23" s="268" t="str">
        <f t="shared" si="22"/>
        <v/>
      </c>
      <c r="S23" s="268"/>
      <c r="T23" s="11" t="str">
        <f t="shared" si="23"/>
        <v/>
      </c>
      <c r="U23" s="5"/>
      <c r="V23" s="204"/>
      <c r="W23" s="285"/>
      <c r="X23" s="204"/>
    </row>
    <row r="24" spans="1:24" ht="15" customHeight="1" outlineLevel="1" x14ac:dyDescent="0.2">
      <c r="A24" s="28"/>
      <c r="B24" s="9" t="str">
        <f t="shared" si="24"/>
        <v/>
      </c>
      <c r="C24" s="296" t="str">
        <f t="shared" si="19"/>
        <v/>
      </c>
      <c r="D24" s="296"/>
      <c r="E24" s="8" t="str">
        <f t="shared" si="20"/>
        <v/>
      </c>
      <c r="F24" s="30"/>
      <c r="G24" s="46" t="str">
        <f>IF('Strategic Analysis'!D24="","",IF('Strategic Analysis'!D24&gt;0,'Strategic Analysis'!D24))</f>
        <v/>
      </c>
      <c r="H24" s="46" t="str">
        <f>IF('Strategic Analysis'!C24="","",IF('Strategic Analysis'!C24&gt;0,'Strategic Analysis'!C24))</f>
        <v/>
      </c>
      <c r="I24" s="46">
        <f>IF('Strategic Analysis'!A24="","",IF('Strategic Analysis'!A24&gt;0,'Strategic Analysis'!A24))</f>
        <v>2.7</v>
      </c>
      <c r="J24" s="132" t="str">
        <f>IF('Strategic Analysis'!B24="","",IF('Strategic Analysis'!B24&gt;0,'Strategic Analysis'!B24))</f>
        <v/>
      </c>
      <c r="K24" s="35"/>
      <c r="L24" s="35"/>
      <c r="M24" s="124"/>
      <c r="N24" s="123"/>
      <c r="O24" s="259"/>
      <c r="P24" s="33"/>
      <c r="Q24" s="8" t="str">
        <f t="shared" si="21"/>
        <v/>
      </c>
      <c r="R24" s="268" t="str">
        <f t="shared" si="22"/>
        <v/>
      </c>
      <c r="S24" s="268"/>
      <c r="T24" s="11" t="str">
        <f t="shared" si="23"/>
        <v/>
      </c>
      <c r="U24" s="5"/>
      <c r="V24" s="204"/>
      <c r="W24" s="285"/>
      <c r="X24" s="204"/>
    </row>
    <row r="25" spans="1:24" ht="15" customHeight="1" outlineLevel="1" x14ac:dyDescent="0.2">
      <c r="A25" s="28"/>
      <c r="B25" s="9" t="str">
        <f t="shared" ref="B25" si="31">IF(H24="","",IF(H25="High",(REPT(" ",2)&amp;"l"),IF(H25="Med",(REPT(" ",5)&amp;"l"),IF(H25="Low",(REPT(" ",8)&amp;"l"),""))))</f>
        <v/>
      </c>
      <c r="C25" s="296" t="str">
        <f t="shared" ref="C25" si="32">IF(G25="","",IF(G25&lt;3,REPT("n",INT(G25*6)),IF(G25=3,REPT("n",INT(G25*6)),IF(G25&gt;3,REPT("n",INT(G25*6))))))</f>
        <v/>
      </c>
      <c r="D25" s="296"/>
      <c r="E25" s="8" t="str">
        <f t="shared" ref="E25" si="33">IF(G25="","",IF(G25&gt;0,G25/5))</f>
        <v/>
      </c>
      <c r="F25" s="30"/>
      <c r="G25" s="46" t="str">
        <f>IF('Strategic Analysis'!D25="","",IF('Strategic Analysis'!D25&gt;0,'Strategic Analysis'!D25))</f>
        <v/>
      </c>
      <c r="H25" s="46" t="str">
        <f>IF('Strategic Analysis'!C25="","",IF('Strategic Analysis'!C25&gt;0,'Strategic Analysis'!C25))</f>
        <v/>
      </c>
      <c r="I25" s="46">
        <f>IF('Strategic Analysis'!A25="","",IF('Strategic Analysis'!A25&gt;0,'Strategic Analysis'!A25))</f>
        <v>2.8</v>
      </c>
      <c r="J25" s="132" t="str">
        <f>IF('Strategic Analysis'!B25="","",IF('Strategic Analysis'!B25&gt;0,'Strategic Analysis'!B25))</f>
        <v/>
      </c>
      <c r="K25" s="35"/>
      <c r="L25" s="35"/>
      <c r="M25" s="124"/>
      <c r="N25" s="123"/>
      <c r="O25" s="259"/>
      <c r="P25" s="33"/>
      <c r="Q25" s="8" t="str">
        <f t="shared" si="21"/>
        <v/>
      </c>
      <c r="R25" s="268" t="str">
        <f t="shared" si="22"/>
        <v/>
      </c>
      <c r="S25" s="268"/>
      <c r="T25" s="11" t="str">
        <f t="shared" si="23"/>
        <v/>
      </c>
      <c r="U25" s="5"/>
      <c r="V25" s="204"/>
      <c r="W25" s="285"/>
      <c r="X25" s="204"/>
    </row>
    <row r="26" spans="1:24" ht="15" customHeight="1" outlineLevel="1" x14ac:dyDescent="0.2">
      <c r="A26" s="28"/>
      <c r="B26" s="9" t="str">
        <f t="shared" ref="B26:B32" si="34">IF(H25="","",IF(H26="High",(REPT(" ",2)&amp;"l"),IF(H26="Med",(REPT(" ",5)&amp;"l"),IF(H26="Low",(REPT(" ",8)&amp;"l"),""))))</f>
        <v/>
      </c>
      <c r="C26" s="296" t="str">
        <f t="shared" ref="C26:C32" si="35">IF(G26="","",IF(G26&lt;3,REPT("n",INT(G26*6)),IF(G26=3,REPT("n",INT(G26*6)),IF(G26&gt;3,REPT("n",INT(G26*6))))))</f>
        <v/>
      </c>
      <c r="D26" s="296"/>
      <c r="E26" s="8" t="str">
        <f t="shared" ref="E26:E32" si="36">IF(G26="","",IF(G26&gt;0,G26/5))</f>
        <v/>
      </c>
      <c r="F26" s="30"/>
      <c r="G26" s="46" t="str">
        <f>IF('Strategic Analysis'!D26="","",IF('Strategic Analysis'!D26&gt;0,'Strategic Analysis'!D26))</f>
        <v/>
      </c>
      <c r="H26" s="46" t="str">
        <f>IF('Strategic Analysis'!C26="","",IF('Strategic Analysis'!C26&gt;0,'Strategic Analysis'!C26))</f>
        <v/>
      </c>
      <c r="I26" s="46">
        <f>IF('Strategic Analysis'!A26="","",IF('Strategic Analysis'!A26&gt;0,'Strategic Analysis'!A26))</f>
        <v>2.9</v>
      </c>
      <c r="J26" s="132" t="str">
        <f>IF('Strategic Analysis'!B26="","",IF('Strategic Analysis'!B26&gt;0,'Strategic Analysis'!B26))</f>
        <v/>
      </c>
      <c r="K26" s="35"/>
      <c r="L26" s="35"/>
      <c r="M26" s="124"/>
      <c r="N26" s="123"/>
      <c r="O26" s="259"/>
      <c r="P26" s="33"/>
      <c r="Q26" s="8" t="str">
        <f t="shared" si="21"/>
        <v/>
      </c>
      <c r="R26" s="268" t="str">
        <f t="shared" si="22"/>
        <v/>
      </c>
      <c r="S26" s="268"/>
      <c r="T26" s="11" t="str">
        <f t="shared" si="23"/>
        <v/>
      </c>
      <c r="U26" s="5"/>
      <c r="V26" s="204"/>
      <c r="W26" s="285"/>
      <c r="X26" s="204"/>
    </row>
    <row r="27" spans="1:24" ht="15" customHeight="1" outlineLevel="1" x14ac:dyDescent="0.2">
      <c r="A27" s="28"/>
      <c r="B27" s="9" t="str">
        <f t="shared" si="34"/>
        <v/>
      </c>
      <c r="C27" s="296" t="str">
        <f t="shared" si="35"/>
        <v/>
      </c>
      <c r="D27" s="296"/>
      <c r="E27" s="8" t="str">
        <f t="shared" si="36"/>
        <v/>
      </c>
      <c r="F27" s="30"/>
      <c r="G27" s="46" t="str">
        <f>IF('Strategic Analysis'!D27="","",IF('Strategic Analysis'!D27&gt;0,'Strategic Analysis'!D27))</f>
        <v/>
      </c>
      <c r="H27" s="46" t="str">
        <f>IF('Strategic Analysis'!C27="","",IF('Strategic Analysis'!C27&gt;0,'Strategic Analysis'!C27))</f>
        <v/>
      </c>
      <c r="I27" s="133">
        <f>IF('Strategic Analysis'!A27="","",IF('Strategic Analysis'!A27&gt;0,'Strategic Analysis'!A27))</f>
        <v>2.1</v>
      </c>
      <c r="J27" s="132" t="str">
        <f>IF('Strategic Analysis'!B27="","",IF('Strategic Analysis'!B27&gt;0,'Strategic Analysis'!B27))</f>
        <v/>
      </c>
      <c r="K27" s="35"/>
      <c r="L27" s="35"/>
      <c r="M27" s="124"/>
      <c r="N27" s="123"/>
      <c r="O27" s="259"/>
      <c r="P27" s="33"/>
      <c r="Q27" s="8" t="str">
        <f t="shared" si="21"/>
        <v/>
      </c>
      <c r="R27" s="268" t="str">
        <f t="shared" si="22"/>
        <v/>
      </c>
      <c r="S27" s="268"/>
      <c r="T27" s="11" t="str">
        <f t="shared" si="23"/>
        <v/>
      </c>
      <c r="U27" s="5"/>
      <c r="V27" s="204"/>
      <c r="W27" s="285"/>
      <c r="X27" s="204"/>
    </row>
    <row r="28" spans="1:24" ht="15" customHeight="1" outlineLevel="1" x14ac:dyDescent="0.2">
      <c r="A28" s="28"/>
      <c r="B28" s="9" t="str">
        <f t="shared" si="34"/>
        <v/>
      </c>
      <c r="C28" s="296" t="str">
        <f t="shared" si="35"/>
        <v/>
      </c>
      <c r="D28" s="296"/>
      <c r="E28" s="8" t="str">
        <f t="shared" si="36"/>
        <v/>
      </c>
      <c r="F28" s="30"/>
      <c r="G28" s="46" t="str">
        <f>IF('Strategic Analysis'!D28="","",IF('Strategic Analysis'!D28&gt;0,'Strategic Analysis'!D28))</f>
        <v/>
      </c>
      <c r="H28" s="46" t="str">
        <f>IF('Strategic Analysis'!C28="","",IF('Strategic Analysis'!C28&gt;0,'Strategic Analysis'!C28))</f>
        <v/>
      </c>
      <c r="I28" s="46" t="str">
        <f>IF('Strategic Analysis'!A28="","",IF('Strategic Analysis'!A28&gt;0,'Strategic Analysis'!A28))</f>
        <v>2.11</v>
      </c>
      <c r="J28" s="132" t="str">
        <f>IF('Strategic Analysis'!B24="","",IF('Strategic Analysis'!B24&gt;0,'Strategic Analysis'!B24))</f>
        <v/>
      </c>
      <c r="K28" s="35"/>
      <c r="L28" s="35"/>
      <c r="M28" s="124"/>
      <c r="N28" s="123"/>
      <c r="O28" s="259"/>
      <c r="P28" s="33"/>
      <c r="Q28" s="8" t="str">
        <f t="shared" si="21"/>
        <v/>
      </c>
      <c r="R28" s="268" t="str">
        <f t="shared" si="22"/>
        <v/>
      </c>
      <c r="S28" s="268"/>
      <c r="T28" s="11" t="str">
        <f t="shared" si="23"/>
        <v/>
      </c>
      <c r="U28" s="5"/>
      <c r="V28" s="204"/>
      <c r="W28" s="285"/>
      <c r="X28" s="204"/>
    </row>
    <row r="29" spans="1:24" ht="15" customHeight="1" outlineLevel="1" x14ac:dyDescent="0.2">
      <c r="A29" s="28"/>
      <c r="B29" s="9" t="str">
        <f t="shared" si="34"/>
        <v/>
      </c>
      <c r="C29" s="296" t="str">
        <f t="shared" si="35"/>
        <v/>
      </c>
      <c r="D29" s="296"/>
      <c r="E29" s="8" t="str">
        <f t="shared" si="36"/>
        <v/>
      </c>
      <c r="F29" s="30"/>
      <c r="G29" s="46" t="str">
        <f>IF('Strategic Analysis'!D29="","",IF('Strategic Analysis'!D29&gt;0,'Strategic Analysis'!D29))</f>
        <v/>
      </c>
      <c r="H29" s="46" t="str">
        <f>IF('Strategic Analysis'!C29="","",IF('Strategic Analysis'!C29&gt;0,'Strategic Analysis'!C29))</f>
        <v/>
      </c>
      <c r="I29" s="46">
        <f>IF('Strategic Analysis'!A29="","",IF('Strategic Analysis'!A29&gt;0,'Strategic Analysis'!A29))</f>
        <v>2.12</v>
      </c>
      <c r="J29" s="132" t="str">
        <f>IF('Strategic Analysis'!B25="","",IF('Strategic Analysis'!B25&gt;0,'Strategic Analysis'!B25))</f>
        <v/>
      </c>
      <c r="K29" s="35"/>
      <c r="L29" s="35"/>
      <c r="M29" s="124"/>
      <c r="N29" s="123"/>
      <c r="O29" s="259"/>
      <c r="P29" s="33"/>
      <c r="Q29" s="8" t="str">
        <f t="shared" si="21"/>
        <v/>
      </c>
      <c r="R29" s="268" t="str">
        <f t="shared" si="22"/>
        <v/>
      </c>
      <c r="S29" s="268"/>
      <c r="T29" s="11" t="str">
        <f t="shared" si="23"/>
        <v/>
      </c>
      <c r="U29" s="5"/>
      <c r="V29" s="205"/>
      <c r="W29" s="74"/>
      <c r="X29" s="204"/>
    </row>
    <row r="30" spans="1:24" ht="15" customHeight="1" outlineLevel="1" x14ac:dyDescent="0.2">
      <c r="A30" s="28"/>
      <c r="B30" s="9" t="str">
        <f t="shared" si="34"/>
        <v/>
      </c>
      <c r="C30" s="296" t="str">
        <f t="shared" si="35"/>
        <v/>
      </c>
      <c r="D30" s="296"/>
      <c r="E30" s="8" t="str">
        <f t="shared" si="36"/>
        <v/>
      </c>
      <c r="F30" s="30"/>
      <c r="G30" s="46" t="str">
        <f>IF('Strategic Analysis'!D30="","",IF('Strategic Analysis'!D30&gt;0,'Strategic Analysis'!D30))</f>
        <v/>
      </c>
      <c r="H30" s="46" t="str">
        <f>IF('Strategic Analysis'!C30="","",IF('Strategic Analysis'!C30&gt;0,'Strategic Analysis'!C30))</f>
        <v/>
      </c>
      <c r="I30" s="46">
        <f>IF('Strategic Analysis'!A30="","",IF('Strategic Analysis'!A30&gt;0,'Strategic Analysis'!A30))</f>
        <v>2.13</v>
      </c>
      <c r="J30" s="132" t="str">
        <f>IF('Strategic Analysis'!B26="","",IF('Strategic Analysis'!B26&gt;0,'Strategic Analysis'!B26))</f>
        <v/>
      </c>
      <c r="K30" s="35"/>
      <c r="L30" s="35"/>
      <c r="M30" s="124"/>
      <c r="N30" s="123"/>
      <c r="O30" s="259"/>
      <c r="P30" s="33"/>
      <c r="Q30" s="8" t="str">
        <f t="shared" si="21"/>
        <v/>
      </c>
      <c r="R30" s="268" t="str">
        <f t="shared" si="22"/>
        <v/>
      </c>
      <c r="S30" s="268"/>
      <c r="T30" s="11" t="str">
        <f t="shared" si="23"/>
        <v/>
      </c>
      <c r="U30" s="5"/>
      <c r="V30" s="205"/>
      <c r="W30" s="74"/>
      <c r="X30" s="204"/>
    </row>
    <row r="31" spans="1:24" ht="15" customHeight="1" outlineLevel="1" x14ac:dyDescent="0.2">
      <c r="A31" s="28"/>
      <c r="B31" s="9" t="str">
        <f t="shared" si="34"/>
        <v/>
      </c>
      <c r="C31" s="296" t="str">
        <f t="shared" si="35"/>
        <v/>
      </c>
      <c r="D31" s="296"/>
      <c r="E31" s="8" t="str">
        <f t="shared" si="36"/>
        <v/>
      </c>
      <c r="F31" s="30"/>
      <c r="G31" s="46" t="str">
        <f>IF('Strategic Analysis'!D31="","",IF('Strategic Analysis'!D31&gt;0,'Strategic Analysis'!D31))</f>
        <v/>
      </c>
      <c r="H31" s="46" t="str">
        <f>IF('Strategic Analysis'!C31="","",IF('Strategic Analysis'!C31&gt;0,'Strategic Analysis'!C31))</f>
        <v/>
      </c>
      <c r="I31" s="46">
        <f>IF('Strategic Analysis'!A31="","",IF('Strategic Analysis'!A31&gt;0,'Strategic Analysis'!A31))</f>
        <v>2.14</v>
      </c>
      <c r="J31" s="132" t="str">
        <f>IF('Strategic Analysis'!B27="","",IF('Strategic Analysis'!B27&gt;0,'Strategic Analysis'!B27))</f>
        <v/>
      </c>
      <c r="K31" s="35"/>
      <c r="L31" s="35"/>
      <c r="M31" s="124"/>
      <c r="N31" s="123"/>
      <c r="O31" s="259"/>
      <c r="P31" s="33"/>
      <c r="Q31" s="8" t="str">
        <f t="shared" si="21"/>
        <v/>
      </c>
      <c r="R31" s="268" t="str">
        <f t="shared" si="22"/>
        <v/>
      </c>
      <c r="S31" s="268"/>
      <c r="T31" s="11" t="str">
        <f t="shared" si="23"/>
        <v/>
      </c>
      <c r="U31" s="5"/>
      <c r="V31" s="205"/>
      <c r="W31" s="74"/>
      <c r="X31" s="204"/>
    </row>
    <row r="32" spans="1:24" ht="15" customHeight="1" outlineLevel="1" x14ac:dyDescent="0.2">
      <c r="A32" s="28"/>
      <c r="B32" s="9" t="str">
        <f t="shared" si="34"/>
        <v/>
      </c>
      <c r="C32" s="296" t="str">
        <f t="shared" si="35"/>
        <v/>
      </c>
      <c r="D32" s="296"/>
      <c r="E32" s="8" t="str">
        <f t="shared" si="36"/>
        <v/>
      </c>
      <c r="F32" s="30"/>
      <c r="G32" s="46" t="str">
        <f>IF('Strategic Analysis'!D32="","",IF('Strategic Analysis'!D32&gt;0,'Strategic Analysis'!D32))</f>
        <v/>
      </c>
      <c r="H32" s="46" t="str">
        <f>IF('Strategic Analysis'!C32="","",IF('Strategic Analysis'!C32&gt;0,'Strategic Analysis'!C32))</f>
        <v/>
      </c>
      <c r="I32" s="46">
        <f>IF('Strategic Analysis'!A32="","",IF('Strategic Analysis'!A32&gt;0,'Strategic Analysis'!A32))</f>
        <v>2.15</v>
      </c>
      <c r="J32" s="132" t="str">
        <f>IF('Strategic Analysis'!B28="","",IF('Strategic Analysis'!B28&gt;0,'Strategic Analysis'!B28))</f>
        <v/>
      </c>
      <c r="K32" s="35"/>
      <c r="L32" s="35"/>
      <c r="M32" s="124"/>
      <c r="N32" s="123"/>
      <c r="O32" s="259"/>
      <c r="P32" s="33"/>
      <c r="Q32" s="8" t="str">
        <f t="shared" si="21"/>
        <v/>
      </c>
      <c r="R32" s="268" t="str">
        <f t="shared" si="22"/>
        <v/>
      </c>
      <c r="S32" s="268"/>
      <c r="T32" s="11" t="str">
        <f t="shared" si="23"/>
        <v/>
      </c>
      <c r="U32" s="5"/>
      <c r="V32" s="205"/>
      <c r="W32" s="74"/>
      <c r="X32" s="204"/>
    </row>
    <row r="33" spans="1:26" ht="15" customHeight="1" x14ac:dyDescent="0.2">
      <c r="A33" s="90"/>
      <c r="B33" s="91"/>
      <c r="C33" s="92"/>
      <c r="D33" s="92"/>
      <c r="E33" s="98"/>
      <c r="F33" s="30"/>
      <c r="G33" s="72"/>
      <c r="H33" s="72"/>
      <c r="I33" s="99"/>
      <c r="J33" s="106"/>
      <c r="K33" s="97"/>
      <c r="L33" s="97"/>
      <c r="M33" s="72"/>
      <c r="N33" s="72"/>
      <c r="O33" s="260"/>
      <c r="P33" s="33"/>
      <c r="Q33" s="75"/>
      <c r="R33" s="75"/>
      <c r="S33" s="75"/>
      <c r="T33" s="76"/>
      <c r="U33" s="5"/>
      <c r="V33" s="204"/>
      <c r="W33" s="198" t="s">
        <v>38</v>
      </c>
      <c r="X33" s="204"/>
      <c r="Z33" s="13"/>
    </row>
    <row r="34" spans="1:26" ht="15" customHeight="1" x14ac:dyDescent="0.2">
      <c r="A34" s="28"/>
      <c r="B34" s="34" t="str">
        <f>IF(H34="","",IF(H34="High",(REPT(" ",2)&amp;"l"),IF(H34="Med",(REPT(" ",5)&amp;"l"),IF(H34="Low",(REPT(" ",8)&amp;"l"),""))))</f>
        <v xml:space="preserve">     l</v>
      </c>
      <c r="C34" s="295" t="str">
        <f>IF(G34="","",IF(G34&lt;3,REPT("n",INT(G34*6)),IF(G34=3,REPT("n",INT(G34*6)),IF(G34&gt;3,REPT("n",INT(G34*6))))))</f>
        <v>nnnnnnnnnnnnnnnnnnn</v>
      </c>
      <c r="D34" s="295"/>
      <c r="E34" s="55">
        <f>IF(G34="","",IF(G34&gt;0,G34/5))</f>
        <v>0.6333333333333333</v>
      </c>
      <c r="F34" s="30"/>
      <c r="G34" s="86">
        <f>IF('Strategic Analysis'!D34=0,"",IF('Strategic Analysis'!D34&gt;0,'Strategic Analysis'!D34))</f>
        <v>3.1666666666666665</v>
      </c>
      <c r="H34" s="71" t="str">
        <f>IF('Strategic Analysis'!C34="","",IF('Strategic Analysis'!C34&gt;0,'Strategic Analysis'!C34))</f>
        <v>Med</v>
      </c>
      <c r="I34" s="113">
        <f>IF('Strategic Analysis'!A34="","",IF('Strategic Analysis'!A34&gt;0,'Strategic Analysis'!A34))</f>
        <v>3</v>
      </c>
      <c r="J34" s="114" t="str">
        <f>IF('Strategic Analysis'!B34="","",IF('Strategic Analysis'!B34&gt;0,'Strategic Analysis'!B34))</f>
        <v>FACILITIES (CURRENT SITUATION AS A COACH)</v>
      </c>
      <c r="K34" s="60"/>
      <c r="L34" s="60"/>
      <c r="M34" s="126"/>
      <c r="N34" s="257">
        <f>IFERROR(AVERAGEIF(N35:N44,"&gt;0"),0)</f>
        <v>0</v>
      </c>
      <c r="O34" s="261"/>
      <c r="P34" s="33"/>
      <c r="Q34" s="117" t="str">
        <f>IF(N34=0,"",IF(N34&gt;0,N34/5))</f>
        <v/>
      </c>
      <c r="R34" s="274" t="str">
        <f t="shared" ref="R34:R35" si="37">IF(N34&lt;3,REPT("n",INT(N34*6)),IF(N34=3,REPT("n",INT(N34*6)),IF(N34&gt;3,REPT("n",INT(N34*6)))))</f>
        <v/>
      </c>
      <c r="S34" s="274"/>
      <c r="T34" s="10" t="str">
        <f t="shared" ref="T34:T181" si="38">IF(M34="","",IF(M34="High",(REPT(" ",8)&amp;"l"),IF(M34="Med",(REPT(" ",5)&amp;"l"),IF(M34="Low",(REPT(" ",0*2)&amp;"l"),""))))</f>
        <v/>
      </c>
      <c r="U34" s="5"/>
      <c r="V34" s="204"/>
      <c r="W34" s="196"/>
      <c r="X34" s="204"/>
    </row>
    <row r="35" spans="1:26" ht="15" customHeight="1" outlineLevel="1" x14ac:dyDescent="0.2">
      <c r="A35" s="28"/>
      <c r="B35" s="9" t="str">
        <f>IF(H34="","",IF(H35="High",(REPT(" ",2)&amp;"l"),IF(H35="Med",(REPT(" ",5)&amp;"l"),IF(H35="Low",(REPT(" ",8)&amp;"l"),""))))</f>
        <v xml:space="preserve">  l</v>
      </c>
      <c r="C35" s="296" t="str">
        <f>IF(G35="","",IF(G35&lt;3,REPT("n",INT(G35*6)),IF(G35=3,REPT("n",INT(G35*6)),IF(G35&gt;3,REPT("n",INT(G35*6))))))</f>
        <v>nnnnnnnnnnnnnnnnnnnnnnnnnnnnnn</v>
      </c>
      <c r="D35" s="296"/>
      <c r="E35" s="8">
        <f>IF(G35="","",IF(G35&gt;0,G35/5))</f>
        <v>1</v>
      </c>
      <c r="F35" s="30"/>
      <c r="G35" s="46">
        <f>IF('Strategic Analysis'!D35="","",IF('Strategic Analysis'!D35&gt;0,'Strategic Analysis'!D35))</f>
        <v>5</v>
      </c>
      <c r="H35" s="46" t="str">
        <f>IF('Strategic Analysis'!C35="","",IF('Strategic Analysis'!C35&gt;0,'Strategic Analysis'!C35))</f>
        <v>High</v>
      </c>
      <c r="I35" s="46">
        <f>IF('Strategic Analysis'!A35="","",IF('Strategic Analysis'!A35&gt;0,'Strategic Analysis'!A35))</f>
        <v>3.1</v>
      </c>
      <c r="J35" s="132" t="str">
        <f>IF('Strategic Analysis'!B35="","",IF('Strategic Analysis'!B35&gt;0,'Strategic Analysis'!B35))</f>
        <v>Do you have suffucient Sports facilities?</v>
      </c>
      <c r="K35" s="36"/>
      <c r="L35" s="36"/>
      <c r="M35" s="127"/>
      <c r="N35" s="123"/>
      <c r="O35" s="259"/>
      <c r="P35" s="33"/>
      <c r="Q35" s="8" t="str">
        <f t="shared" ref="Q35" si="39">IF(N35="","",IF(N35&gt;0,N35/5))</f>
        <v/>
      </c>
      <c r="R35" s="268" t="str">
        <f t="shared" si="37"/>
        <v/>
      </c>
      <c r="S35" s="268"/>
      <c r="T35" s="11" t="str">
        <f t="shared" si="38"/>
        <v/>
      </c>
      <c r="U35" s="5"/>
      <c r="V35" s="204"/>
      <c r="W35" s="74"/>
      <c r="X35" s="204"/>
    </row>
    <row r="36" spans="1:26" ht="15" customHeight="1" outlineLevel="1" x14ac:dyDescent="0.2">
      <c r="A36" s="28"/>
      <c r="B36" s="9" t="str">
        <f>IF(H35="","",IF(H36="High",(REPT(" ",2)&amp;"l"),IF(H36="Med",(REPT(" ",5)&amp;"l"),IF(H36="Low",(REPT(" ",8)&amp;"l"),""))))</f>
        <v xml:space="preserve">     l</v>
      </c>
      <c r="C36" s="296" t="str">
        <f t="shared" ref="C36" si="40">IF(G36="","",IF(G36&lt;3,REPT("n",INT(G36*6)),IF(G36=3,REPT("n",INT(G36*6)),IF(G36&gt;3,REPT("n",INT(G36*6))))))</f>
        <v>nnnnnnnnnnnnnnnnnn</v>
      </c>
      <c r="D36" s="296"/>
      <c r="E36" s="8">
        <f t="shared" ref="E36" si="41">IF(G36="","",IF(G36&gt;0,G36/5))</f>
        <v>0.6</v>
      </c>
      <c r="F36" s="30"/>
      <c r="G36" s="46">
        <f>IF('Strategic Analysis'!D36="","",IF('Strategic Analysis'!D36&gt;0,'Strategic Analysis'!D36))</f>
        <v>3</v>
      </c>
      <c r="H36" s="46" t="str">
        <f>IF('Strategic Analysis'!C36="","",IF('Strategic Analysis'!C36&gt;0,'Strategic Analysis'!C36))</f>
        <v>Med</v>
      </c>
      <c r="I36" s="46">
        <f>IF('Strategic Analysis'!A36="","",IF('Strategic Analysis'!A36&gt;0,'Strategic Analysis'!A36))</f>
        <v>3.2</v>
      </c>
      <c r="J36" s="132" t="str">
        <f>IF('Strategic Analysis'!B36="","",IF('Strategic Analysis'!B36&gt;0,'Strategic Analysis'!B36))</f>
        <v>Is Sports equipment available?</v>
      </c>
      <c r="K36" s="15"/>
      <c r="L36" s="15"/>
      <c r="M36" s="124"/>
      <c r="N36" s="123"/>
      <c r="O36" s="259"/>
      <c r="P36" s="33"/>
      <c r="Q36" s="8" t="str">
        <f t="shared" ref="Q36:Q44" si="42">IF(N36="","",IF(N36&gt;0,N36/5))</f>
        <v/>
      </c>
      <c r="R36" s="268" t="str">
        <f t="shared" ref="R36:R44" si="43">IF(N36&lt;3,REPT("n",INT(N36*6)),IF(N36=3,REPT("n",INT(N36*6)),IF(N36&gt;3,REPT("n",INT(N36*6)))))</f>
        <v/>
      </c>
      <c r="S36" s="268"/>
      <c r="T36" s="11" t="str">
        <f t="shared" ref="T36:T44" si="44">IF(M36="","",IF(M36="High",(REPT(" ",8)&amp;"l"),IF(M36="Med",(REPT(" ",5)&amp;"l"),IF(M36="Low",(REPT(" ",0*2)&amp;"l"),""))))</f>
        <v/>
      </c>
      <c r="U36" s="5"/>
      <c r="V36" s="204"/>
      <c r="W36" s="285" t="str">
        <f>Q34</f>
        <v/>
      </c>
      <c r="X36" s="204"/>
    </row>
    <row r="37" spans="1:26" ht="15" customHeight="1" outlineLevel="1" x14ac:dyDescent="0.2">
      <c r="A37" s="28"/>
      <c r="B37" s="9" t="str">
        <f t="shared" ref="B37:B38" si="45">IF(H36="","",IF(H37="High",(REPT(" ",2)&amp;"l"),IF(H37="Med",(REPT(" ",5)&amp;"l"),IF(H37="Low",(REPT(" ",8)&amp;"l"),""))))</f>
        <v xml:space="preserve">  l</v>
      </c>
      <c r="C37" s="296" t="str">
        <f t="shared" ref="C37:C38" si="46">IF(G37="","",IF(G37&lt;3,REPT("n",INT(G37*6)),IF(G37=3,REPT("n",INT(G37*6)),IF(G37&gt;3,REPT("n",INT(G37*6))))))</f>
        <v>nnnnnnnnnnnnnnnnnn</v>
      </c>
      <c r="D37" s="296"/>
      <c r="E37" s="8">
        <f t="shared" ref="E37:E38" si="47">IF(G37="","",IF(G37&gt;0,G37/5))</f>
        <v>0.6</v>
      </c>
      <c r="F37" s="30"/>
      <c r="G37" s="46">
        <f>IF('Strategic Analysis'!D37="","",IF('Strategic Analysis'!D37&gt;0,'Strategic Analysis'!D37))</f>
        <v>3</v>
      </c>
      <c r="H37" s="46" t="str">
        <f>IF('Strategic Analysis'!C37="","",IF('Strategic Analysis'!C37&gt;0,'Strategic Analysis'!C37))</f>
        <v>High</v>
      </c>
      <c r="I37" s="46">
        <f>IF('Strategic Analysis'!A37="","",IF('Strategic Analysis'!A37&gt;0,'Strategic Analysis'!A37))</f>
        <v>3.3</v>
      </c>
      <c r="J37" s="132" t="str">
        <f>IF('Strategic Analysis'!B37="","",IF('Strategic Analysis'!B37&gt;0,'Strategic Analysis'!B37))</f>
        <v>How/Is the access to facilities a prblem?</v>
      </c>
      <c r="K37" s="15"/>
      <c r="L37" s="15"/>
      <c r="M37" s="124"/>
      <c r="N37" s="123"/>
      <c r="O37" s="259"/>
      <c r="P37" s="33"/>
      <c r="Q37" s="8" t="str">
        <f t="shared" si="42"/>
        <v/>
      </c>
      <c r="R37" s="268" t="str">
        <f t="shared" si="43"/>
        <v/>
      </c>
      <c r="S37" s="268"/>
      <c r="T37" s="11" t="str">
        <f t="shared" si="44"/>
        <v/>
      </c>
      <c r="U37" s="5"/>
      <c r="V37" s="204"/>
      <c r="W37" s="286"/>
      <c r="X37" s="204"/>
    </row>
    <row r="38" spans="1:26" ht="15" customHeight="1" outlineLevel="1" x14ac:dyDescent="0.2">
      <c r="A38" s="28"/>
      <c r="B38" s="9" t="str">
        <f t="shared" si="45"/>
        <v xml:space="preserve">  l</v>
      </c>
      <c r="C38" s="296" t="str">
        <f t="shared" si="46"/>
        <v>nnnnnnnnnnnnnnnnnn</v>
      </c>
      <c r="D38" s="296"/>
      <c r="E38" s="8">
        <f t="shared" si="47"/>
        <v>0.6</v>
      </c>
      <c r="F38" s="30"/>
      <c r="G38" s="46">
        <f>IF('Strategic Analysis'!D38="","",IF('Strategic Analysis'!D38&gt;0,'Strategic Analysis'!D38))</f>
        <v>3</v>
      </c>
      <c r="H38" s="46" t="str">
        <f>IF('Strategic Analysis'!C38="","",IF('Strategic Analysis'!C38&gt;0,'Strategic Analysis'!C38))</f>
        <v>High</v>
      </c>
      <c r="I38" s="46">
        <f>IF('Strategic Analysis'!A38="","",IF('Strategic Analysis'!A38&gt;0,'Strategic Analysis'!A38))</f>
        <v>3.4</v>
      </c>
      <c r="J38" s="132" t="str">
        <f>IF('Strategic Analysis'!B38="","",IF('Strategic Analysis'!B38&gt;0,'Strategic Analysis'!B38))</f>
        <v>Do you have access to material?</v>
      </c>
      <c r="K38" s="15"/>
      <c r="L38" s="15"/>
      <c r="M38" s="124"/>
      <c r="N38" s="123"/>
      <c r="O38" s="259"/>
      <c r="P38" s="33"/>
      <c r="Q38" s="8" t="str">
        <f t="shared" si="42"/>
        <v/>
      </c>
      <c r="R38" s="268" t="str">
        <f t="shared" si="43"/>
        <v/>
      </c>
      <c r="S38" s="268"/>
      <c r="T38" s="11" t="str">
        <f t="shared" si="44"/>
        <v/>
      </c>
      <c r="U38" s="5"/>
      <c r="V38" s="204"/>
      <c r="W38" s="286"/>
      <c r="X38" s="204"/>
    </row>
    <row r="39" spans="1:26" ht="15" customHeight="1" outlineLevel="1" x14ac:dyDescent="0.2">
      <c r="A39" s="28"/>
      <c r="B39" s="9" t="str">
        <f t="shared" ref="B39:B40" si="48">IF(H38="","",IF(H39="High",(REPT(" ",2)&amp;"l"),IF(H39="Med",(REPT(" ",5)&amp;"l"),IF(H39="Low",(REPT(" ",8)&amp;"l"),""))))</f>
        <v xml:space="preserve">     l</v>
      </c>
      <c r="C39" s="296" t="str">
        <f t="shared" ref="C39:C40" si="49">IF(G39="","",IF(G39&lt;3,REPT("n",INT(G39*6)),IF(G39=3,REPT("n",INT(G39*6)),IF(G39&gt;3,REPT("n",INT(G39*6))))))</f>
        <v>nnnnnnnnnnnn</v>
      </c>
      <c r="D39" s="296"/>
      <c r="E39" s="8">
        <f t="shared" ref="E39:E40" si="50">IF(G39="","",IF(G39&gt;0,G39/5))</f>
        <v>0.4</v>
      </c>
      <c r="F39" s="30"/>
      <c r="G39" s="46">
        <f>IF('Strategic Analysis'!D39="","",IF('Strategic Analysis'!D39&gt;0,'Strategic Analysis'!D39))</f>
        <v>2</v>
      </c>
      <c r="H39" s="46" t="str">
        <f>IF('Strategic Analysis'!C39="","",IF('Strategic Analysis'!C39&gt;0,'Strategic Analysis'!C39))</f>
        <v>Med</v>
      </c>
      <c r="I39" s="46">
        <f>IF('Strategic Analysis'!A39="","",IF('Strategic Analysis'!A39&gt;0,'Strategic Analysis'!A39))</f>
        <v>3.5</v>
      </c>
      <c r="J39" s="132" t="str">
        <f>IF('Strategic Analysis'!B39="","",IF('Strategic Analysis'!B39&gt;0,'Strategic Analysis'!B39))</f>
        <v>Is HR support there?</v>
      </c>
      <c r="K39" s="15"/>
      <c r="L39" s="15"/>
      <c r="M39" s="124"/>
      <c r="N39" s="123"/>
      <c r="O39" s="259"/>
      <c r="P39" s="33"/>
      <c r="Q39" s="8" t="str">
        <f t="shared" si="42"/>
        <v/>
      </c>
      <c r="R39" s="268" t="str">
        <f t="shared" si="43"/>
        <v/>
      </c>
      <c r="S39" s="268"/>
      <c r="T39" s="11" t="str">
        <f t="shared" si="44"/>
        <v/>
      </c>
      <c r="U39" s="5"/>
      <c r="V39" s="204"/>
      <c r="W39" s="286"/>
      <c r="X39" s="204"/>
    </row>
    <row r="40" spans="1:26" ht="15" customHeight="1" outlineLevel="1" x14ac:dyDescent="0.2">
      <c r="A40" s="28"/>
      <c r="B40" s="9" t="str">
        <f t="shared" si="48"/>
        <v xml:space="preserve">     l</v>
      </c>
      <c r="C40" s="296" t="str">
        <f t="shared" si="49"/>
        <v>nnnnnnnnnnnnnnnnnn</v>
      </c>
      <c r="D40" s="296"/>
      <c r="E40" s="8">
        <f t="shared" si="50"/>
        <v>0.6</v>
      </c>
      <c r="F40" s="30"/>
      <c r="G40" s="46">
        <f>IF('Strategic Analysis'!D40="","",IF('Strategic Analysis'!D40&gt;0,'Strategic Analysis'!D40))</f>
        <v>3</v>
      </c>
      <c r="H40" s="46" t="str">
        <f>IF('Strategic Analysis'!C40="","",IF('Strategic Analysis'!C40&gt;0,'Strategic Analysis'!C40))</f>
        <v>Med</v>
      </c>
      <c r="I40" s="46">
        <f>IF('Strategic Analysis'!A40="","",IF('Strategic Analysis'!A40&gt;0,'Strategic Analysis'!A40))</f>
        <v>3.6</v>
      </c>
      <c r="J40" s="132" t="str">
        <f>IF('Strategic Analysis'!B40="","",IF('Strategic Analysis'!B40&gt;0,'Strategic Analysis'!B40))</f>
        <v>Do you face challenges with facilities in general?</v>
      </c>
      <c r="K40" s="15"/>
      <c r="L40" s="15"/>
      <c r="M40" s="124"/>
      <c r="N40" s="123"/>
      <c r="O40" s="259"/>
      <c r="P40" s="33"/>
      <c r="Q40" s="8" t="str">
        <f t="shared" si="42"/>
        <v/>
      </c>
      <c r="R40" s="268" t="str">
        <f t="shared" si="43"/>
        <v/>
      </c>
      <c r="S40" s="268"/>
      <c r="T40" s="11" t="str">
        <f t="shared" si="44"/>
        <v/>
      </c>
      <c r="U40" s="5"/>
      <c r="V40" s="204"/>
      <c r="W40" s="286"/>
      <c r="X40" s="204"/>
    </row>
    <row r="41" spans="1:26" ht="15" customHeight="1" outlineLevel="1" x14ac:dyDescent="0.2">
      <c r="A41" s="28"/>
      <c r="B41" s="9" t="str">
        <f t="shared" ref="B41:B42" si="51">IF(H40="","",IF(H41="High",(REPT(" ",2)&amp;"l"),IF(H41="Med",(REPT(" ",5)&amp;"l"),IF(H41="Low",(REPT(" ",8)&amp;"l"),""))))</f>
        <v/>
      </c>
      <c r="C41" s="296" t="str">
        <f t="shared" ref="C41:C42" si="52">IF(G41="","",IF(G41&lt;3,REPT("n",INT(G41*6)),IF(G41=3,REPT("n",INT(G41*6)),IF(G41&gt;3,REPT("n",INT(G41*6))))))</f>
        <v/>
      </c>
      <c r="D41" s="296"/>
      <c r="E41" s="8" t="str">
        <f t="shared" ref="E41:E42" si="53">IF(G41="","",IF(G41&gt;0,G41/5))</f>
        <v/>
      </c>
      <c r="F41" s="30"/>
      <c r="G41" s="46" t="str">
        <f>IF('Strategic Analysis'!D41="","",IF('Strategic Analysis'!D41&gt;0,'Strategic Analysis'!D41))</f>
        <v/>
      </c>
      <c r="H41" s="46" t="str">
        <f>IF('Strategic Analysis'!C41="","",IF('Strategic Analysis'!C41&gt;0,'Strategic Analysis'!C41))</f>
        <v/>
      </c>
      <c r="I41" s="46">
        <f>IF('Strategic Analysis'!A41="","",IF('Strategic Analysis'!A41&gt;0,'Strategic Analysis'!A41))</f>
        <v>3.7</v>
      </c>
      <c r="J41" s="132" t="str">
        <f>IF('Strategic Analysis'!B41="","",IF('Strategic Analysis'!B41&gt;0,'Strategic Analysis'!B41))</f>
        <v/>
      </c>
      <c r="K41" s="15"/>
      <c r="L41" s="15"/>
      <c r="M41" s="124"/>
      <c r="N41" s="123"/>
      <c r="O41" s="259"/>
      <c r="P41" s="33"/>
      <c r="Q41" s="8" t="str">
        <f t="shared" si="42"/>
        <v/>
      </c>
      <c r="R41" s="268" t="str">
        <f t="shared" si="43"/>
        <v/>
      </c>
      <c r="S41" s="268"/>
      <c r="T41" s="11" t="str">
        <f t="shared" si="44"/>
        <v/>
      </c>
      <c r="U41" s="5"/>
      <c r="V41" s="204"/>
      <c r="W41" s="286"/>
      <c r="X41" s="204"/>
    </row>
    <row r="42" spans="1:26" ht="15" customHeight="1" outlineLevel="1" x14ac:dyDescent="0.2">
      <c r="A42" s="28"/>
      <c r="B42" s="9" t="str">
        <f t="shared" si="51"/>
        <v/>
      </c>
      <c r="C42" s="296" t="str">
        <f t="shared" si="52"/>
        <v/>
      </c>
      <c r="D42" s="296"/>
      <c r="E42" s="8" t="str">
        <f t="shared" si="53"/>
        <v/>
      </c>
      <c r="F42" s="30"/>
      <c r="G42" s="46" t="str">
        <f>IF('Strategic Analysis'!D42="","",IF('Strategic Analysis'!D42&gt;0,'Strategic Analysis'!D42))</f>
        <v/>
      </c>
      <c r="H42" s="46" t="str">
        <f>IF('Strategic Analysis'!C42="","",IF('Strategic Analysis'!C42&gt;0,'Strategic Analysis'!C42))</f>
        <v/>
      </c>
      <c r="I42" s="46">
        <f>IF('Strategic Analysis'!A42="","",IF('Strategic Analysis'!A42&gt;0,'Strategic Analysis'!A42))</f>
        <v>3.8</v>
      </c>
      <c r="J42" s="132" t="str">
        <f>IF('Strategic Analysis'!B42="","",IF('Strategic Analysis'!B42&gt;0,'Strategic Analysis'!B42))</f>
        <v/>
      </c>
      <c r="K42" s="15"/>
      <c r="L42" s="15"/>
      <c r="M42" s="124"/>
      <c r="N42" s="123"/>
      <c r="O42" s="259"/>
      <c r="P42" s="33"/>
      <c r="Q42" s="8" t="str">
        <f t="shared" si="42"/>
        <v/>
      </c>
      <c r="R42" s="268" t="str">
        <f t="shared" si="43"/>
        <v/>
      </c>
      <c r="S42" s="268"/>
      <c r="T42" s="11" t="str">
        <f t="shared" si="44"/>
        <v/>
      </c>
      <c r="U42" s="5"/>
      <c r="V42" s="204"/>
      <c r="W42" s="286"/>
      <c r="X42" s="204"/>
    </row>
    <row r="43" spans="1:26" ht="15" customHeight="1" outlineLevel="1" x14ac:dyDescent="0.2">
      <c r="A43" s="28"/>
      <c r="B43" s="9" t="str">
        <f t="shared" ref="B43" si="54">IF(H42="","",IF(H43="High",(REPT(" ",2)&amp;"l"),IF(H43="Med",(REPT(" ",5)&amp;"l"),IF(H43="Low",(REPT(" ",8)&amp;"l"),""))))</f>
        <v/>
      </c>
      <c r="C43" s="296" t="str">
        <f t="shared" ref="C43" si="55">IF(G43="","",IF(G43&lt;3,REPT("n",INT(G43*6)),IF(G43=3,REPT("n",INT(G43*6)),IF(G43&gt;3,REPT("n",INT(G43*6))))))</f>
        <v/>
      </c>
      <c r="D43" s="296"/>
      <c r="E43" s="8" t="str">
        <f t="shared" ref="E43" si="56">IF(G43="","",IF(G43&gt;0,G43/5))</f>
        <v/>
      </c>
      <c r="F43" s="30"/>
      <c r="G43" s="46" t="str">
        <f>IF('Strategic Analysis'!D43="","",IF('Strategic Analysis'!D43&gt;0,'Strategic Analysis'!D43))</f>
        <v/>
      </c>
      <c r="H43" s="46" t="str">
        <f>IF('Strategic Analysis'!C43="","",IF('Strategic Analysis'!C43&gt;0,'Strategic Analysis'!C43))</f>
        <v/>
      </c>
      <c r="I43" s="46">
        <f>IF('Strategic Analysis'!A43="","",IF('Strategic Analysis'!A43&gt;0,'Strategic Analysis'!A43))</f>
        <v>3.9</v>
      </c>
      <c r="J43" s="132" t="str">
        <f>IF('Strategic Analysis'!B43="","",IF('Strategic Analysis'!B43&gt;0,'Strategic Analysis'!B43))</f>
        <v/>
      </c>
      <c r="K43" s="15"/>
      <c r="L43" s="15"/>
      <c r="M43" s="124"/>
      <c r="N43" s="123"/>
      <c r="O43" s="259"/>
      <c r="P43" s="33"/>
      <c r="Q43" s="8" t="str">
        <f t="shared" si="42"/>
        <v/>
      </c>
      <c r="R43" s="268" t="str">
        <f t="shared" si="43"/>
        <v/>
      </c>
      <c r="S43" s="268"/>
      <c r="T43" s="11" t="str">
        <f t="shared" si="44"/>
        <v/>
      </c>
      <c r="U43" s="5"/>
      <c r="V43" s="204"/>
      <c r="W43" s="74"/>
      <c r="X43" s="204"/>
    </row>
    <row r="44" spans="1:26" ht="15" customHeight="1" outlineLevel="1" x14ac:dyDescent="0.2">
      <c r="A44" s="28"/>
      <c r="B44" s="9" t="str">
        <f t="shared" ref="B44" si="57">IF(H43="","",IF(H44="High",(REPT(" ",2)&amp;"l"),IF(H44="Med",(REPT(" ",5)&amp;"l"),IF(H44="Low",(REPT(" ",8)&amp;"l"),""))))</f>
        <v/>
      </c>
      <c r="C44" s="296" t="str">
        <f t="shared" ref="C44" si="58">IF(G44="","",IF(G44&lt;3,REPT("n",INT(G44*6)),IF(G44=3,REPT("n",INT(G44*6)),IF(G44&gt;3,REPT("n",INT(G44*6))))))</f>
        <v/>
      </c>
      <c r="D44" s="296"/>
      <c r="E44" s="8" t="str">
        <f t="shared" ref="E44" si="59">IF(G44="","",IF(G44&gt;0,G44/5))</f>
        <v/>
      </c>
      <c r="F44" s="30"/>
      <c r="G44" s="46" t="str">
        <f>IF('Strategic Analysis'!D44="","",IF('Strategic Analysis'!D44&gt;0,'Strategic Analysis'!D44))</f>
        <v/>
      </c>
      <c r="H44" s="46" t="str">
        <f>IF('Strategic Analysis'!C44="","",IF('Strategic Analysis'!C44&gt;0,'Strategic Analysis'!C44))</f>
        <v/>
      </c>
      <c r="I44" s="133">
        <f>IF('Strategic Analysis'!A44="","",IF('Strategic Analysis'!A44&gt;0,'Strategic Analysis'!A44))</f>
        <v>3.1</v>
      </c>
      <c r="J44" s="132" t="str">
        <f>IF('Strategic Analysis'!B44="","",IF('Strategic Analysis'!B44&gt;0,'Strategic Analysis'!B44))</f>
        <v/>
      </c>
      <c r="K44" s="15"/>
      <c r="L44" s="15"/>
      <c r="M44" s="124"/>
      <c r="N44" s="123"/>
      <c r="O44" s="259"/>
      <c r="P44" s="33"/>
      <c r="Q44" s="8" t="str">
        <f t="shared" si="42"/>
        <v/>
      </c>
      <c r="R44" s="268" t="str">
        <f t="shared" si="43"/>
        <v/>
      </c>
      <c r="S44" s="268"/>
      <c r="T44" s="11" t="str">
        <f t="shared" si="44"/>
        <v/>
      </c>
      <c r="U44" s="5"/>
      <c r="V44" s="204"/>
      <c r="W44" s="74"/>
      <c r="X44" s="204"/>
    </row>
    <row r="45" spans="1:26" ht="15" customHeight="1" x14ac:dyDescent="0.2">
      <c r="A45" s="28"/>
      <c r="B45" s="74"/>
      <c r="C45" s="92"/>
      <c r="D45" s="92"/>
      <c r="E45" s="100"/>
      <c r="F45" s="30"/>
      <c r="G45" s="73"/>
      <c r="H45" s="73"/>
      <c r="I45" s="96"/>
      <c r="J45" s="106"/>
      <c r="K45" s="97"/>
      <c r="L45" s="97"/>
      <c r="M45" s="263"/>
      <c r="N45" s="73"/>
      <c r="O45" s="259"/>
      <c r="P45" s="33"/>
      <c r="Q45" s="74"/>
      <c r="R45" s="74"/>
      <c r="S45" s="74"/>
      <c r="T45" s="74"/>
      <c r="U45" s="5"/>
      <c r="V45" s="204"/>
      <c r="W45" s="198" t="s">
        <v>161</v>
      </c>
      <c r="X45" s="204"/>
    </row>
    <row r="46" spans="1:26" ht="15" customHeight="1" x14ac:dyDescent="0.2">
      <c r="A46" s="28"/>
      <c r="B46" s="34" t="str">
        <f>IF(H46="","",IF(H46="High",(REPT(" ",2)&amp;"l"),IF(H46="Med",(REPT(" ",5)&amp;"l"),IF(H46="Low",(REPT(" ",8)&amp;"l"),""))))</f>
        <v xml:space="preserve">  l</v>
      </c>
      <c r="C46" s="295" t="str">
        <f>IF(G46="","",IF(G46&lt;3,REPT("n",INT(G46*6)),IF(G46=3,REPT("n",INT(G46*6)),IF(G46&gt;3,REPT("n",INT(G46*6))))))</f>
        <v>nnnnnnnnnnnnnnnnnnn</v>
      </c>
      <c r="D46" s="295"/>
      <c r="E46" s="55">
        <f>IF(G46="","",IF(G46&gt;0,G46/5))</f>
        <v>0.65</v>
      </c>
      <c r="F46" s="30"/>
      <c r="G46" s="86">
        <f>IF('Strategic Analysis'!D46=0,"",IF('Strategic Analysis'!D46&gt;0,'Strategic Analysis'!D46))</f>
        <v>3.25</v>
      </c>
      <c r="H46" s="71" t="str">
        <f>IF('Strategic Analysis'!C46="","",IF('Strategic Analysis'!C46&gt;0,'Strategic Analysis'!C46))</f>
        <v>High</v>
      </c>
      <c r="I46" s="113">
        <f>IF('Strategic Analysis'!A46="","",IF('Strategic Analysis'!A46&gt;0,'Strategic Analysis'!A46))</f>
        <v>4</v>
      </c>
      <c r="J46" s="114" t="str">
        <f>IF('Strategic Analysis'!B46="","",IF('Strategic Analysis'!B46&gt;0,'Strategic Analysis'!B46))</f>
        <v>HOW IS TRAINING MANAGED?</v>
      </c>
      <c r="K46" s="59"/>
      <c r="L46" s="59"/>
      <c r="M46" s="120"/>
      <c r="N46" s="257">
        <f>IFERROR(AVERAGEIF(N47:N56,"&gt;0"),0)</f>
        <v>0</v>
      </c>
      <c r="O46" s="261"/>
      <c r="P46" s="33"/>
      <c r="Q46" s="117" t="str">
        <f>IF(N46=0,"",IF(N46&gt;0,N46/5))</f>
        <v/>
      </c>
      <c r="R46" s="274" t="str">
        <f t="shared" ref="R46:R59" si="60">IF(N46&lt;3,REPT("n",INT(N46*6)),IF(N46=3,REPT("n",INT(N46*6)),IF(N46&gt;3,REPT("n",INT(N46*6)))))</f>
        <v/>
      </c>
      <c r="S46" s="274"/>
      <c r="T46" s="10" t="str">
        <f t="shared" si="38"/>
        <v/>
      </c>
      <c r="U46" s="5"/>
      <c r="V46" s="204"/>
      <c r="W46" s="198"/>
      <c r="X46" s="204"/>
    </row>
    <row r="47" spans="1:26" ht="15" customHeight="1" outlineLevel="1" x14ac:dyDescent="0.2">
      <c r="A47" s="28"/>
      <c r="B47" s="9" t="str">
        <f>IF(H46="","",IF(H47="High",(REPT(" ",2)&amp;"l"),IF(H47="Med",(REPT(" ",5)&amp;"l"),IF(H47="Low",(REPT(" ",8)&amp;"l"),""))))</f>
        <v xml:space="preserve">     l</v>
      </c>
      <c r="C47" s="296" t="str">
        <f>IF(G47="","",IF(G47&lt;3,REPT("n",INT(G47*6)),IF(G47=3,REPT("n",INT(G47*6)),IF(G47&gt;3,REPT("n",INT(G47*6))))))</f>
        <v>nnnnnnnnnnnnnnnnnnnnnnnnnnnnnn</v>
      </c>
      <c r="D47" s="296"/>
      <c r="E47" s="8">
        <f>IF(G47="","",IF(G47&gt;0,G47/5))</f>
        <v>1</v>
      </c>
      <c r="F47" s="30"/>
      <c r="G47" s="46">
        <f>IF('Strategic Analysis'!D47="","",IF('Strategic Analysis'!D47&gt;0,'Strategic Analysis'!D47))</f>
        <v>5</v>
      </c>
      <c r="H47" s="46" t="str">
        <f>IF('Strategic Analysis'!C47="","",IF('Strategic Analysis'!C47&gt;0,'Strategic Analysis'!C47))</f>
        <v>Med</v>
      </c>
      <c r="I47" s="46">
        <f>IF('Strategic Analysis'!A47="","",IF('Strategic Analysis'!A47&gt;0,'Strategic Analysis'!A47))</f>
        <v>4.0999999999999996</v>
      </c>
      <c r="J47" s="132" t="str">
        <f>IF('Strategic Analysis'!B47="","",IF('Strategic Analysis'!B47&gt;0,'Strategic Analysis'!B47))</f>
        <v>Centralized</v>
      </c>
      <c r="K47" s="15"/>
      <c r="L47" s="15"/>
      <c r="M47" s="124"/>
      <c r="N47" s="123"/>
      <c r="O47" s="259"/>
      <c r="P47" s="33"/>
      <c r="Q47" s="8" t="str">
        <f t="shared" ref="Q47:Q59" si="61">IF(N47="","",IF(N47&gt;0,N47/5))</f>
        <v/>
      </c>
      <c r="R47" s="268" t="str">
        <f t="shared" si="60"/>
        <v/>
      </c>
      <c r="S47" s="268"/>
      <c r="T47" s="11" t="str">
        <f t="shared" si="38"/>
        <v/>
      </c>
      <c r="U47" s="5"/>
      <c r="V47" s="204"/>
      <c r="W47" s="74"/>
      <c r="X47" s="204"/>
    </row>
    <row r="48" spans="1:26" ht="15" customHeight="1" outlineLevel="1" x14ac:dyDescent="0.2">
      <c r="A48" s="28"/>
      <c r="B48" s="9" t="str">
        <f t="shared" ref="B48:B55" si="62">IF(H47="","",IF(H48="High",(REPT(" ",2)&amp;"l"),IF(H48="Med",(REPT(" ",5)&amp;"l"),IF(H48="Low",(REPT(" ",8)&amp;"l"),""))))</f>
        <v xml:space="preserve">     l</v>
      </c>
      <c r="C48" s="296" t="str">
        <f t="shared" ref="C48:C55" si="63">IF(G48="","",IF(G48&lt;3,REPT("n",INT(G48*6)),IF(G48=3,REPT("n",INT(G48*6)),IF(G48&gt;3,REPT("n",INT(G48*6))))))</f>
        <v>nnnnnnnnnnnnnnnnnn</v>
      </c>
      <c r="D48" s="296"/>
      <c r="E48" s="8">
        <f t="shared" ref="E48:E55" si="64">IF(G48="","",IF(G48&gt;0,G48/5))</f>
        <v>0.6</v>
      </c>
      <c r="F48" s="30"/>
      <c r="G48" s="46">
        <f>IF('Strategic Analysis'!D48="","",IF('Strategic Analysis'!D48&gt;0,'Strategic Analysis'!D48))</f>
        <v>3</v>
      </c>
      <c r="H48" s="46" t="str">
        <f>IF('Strategic Analysis'!C48="","",IF('Strategic Analysis'!C48&gt;0,'Strategic Analysis'!C48))</f>
        <v>Med</v>
      </c>
      <c r="I48" s="46">
        <f>IF('Strategic Analysis'!A48="","",IF('Strategic Analysis'!A48&gt;0,'Strategic Analysis'!A48))</f>
        <v>4.2</v>
      </c>
      <c r="J48" s="132" t="str">
        <f>IF('Strategic Analysis'!B48="","",IF('Strategic Analysis'!B48&gt;0,'Strategic Analysis'!B48))</f>
        <v>Group training</v>
      </c>
      <c r="K48" s="15"/>
      <c r="L48" s="15"/>
      <c r="M48" s="124"/>
      <c r="N48" s="123"/>
      <c r="O48" s="259"/>
      <c r="P48" s="33"/>
      <c r="Q48" s="8" t="str">
        <f t="shared" ref="Q48:Q56" si="65">IF(N48="","",IF(N48&gt;0,N48/5))</f>
        <v/>
      </c>
      <c r="R48" s="268" t="str">
        <f t="shared" ref="R48:R56" si="66">IF(N48&lt;3,REPT("n",INT(N48*6)),IF(N48=3,REPT("n",INT(N48*6)),IF(N48&gt;3,REPT("n",INT(N48*6)))))</f>
        <v/>
      </c>
      <c r="S48" s="268"/>
      <c r="T48" s="11" t="str">
        <f t="shared" ref="T48:T56" si="67">IF(M48="","",IF(M48="High",(REPT(" ",8)&amp;"l"),IF(M48="Med",(REPT(" ",5)&amp;"l"),IF(M48="Low",(REPT(" ",0*2)&amp;"l"),""))))</f>
        <v/>
      </c>
      <c r="U48" s="5"/>
      <c r="V48" s="204"/>
      <c r="W48" s="285" t="str">
        <f>Q46</f>
        <v/>
      </c>
      <c r="X48" s="204"/>
    </row>
    <row r="49" spans="1:24" ht="15" customHeight="1" outlineLevel="1" x14ac:dyDescent="0.2">
      <c r="A49" s="28"/>
      <c r="B49" s="9" t="str">
        <f t="shared" si="62"/>
        <v xml:space="preserve">  l</v>
      </c>
      <c r="C49" s="296" t="str">
        <f t="shared" si="63"/>
        <v>nnnnnnnnnnnnnnnnnnnnnnnn</v>
      </c>
      <c r="D49" s="296"/>
      <c r="E49" s="8">
        <f t="shared" si="64"/>
        <v>0.8</v>
      </c>
      <c r="F49" s="30"/>
      <c r="G49" s="46">
        <f>IF('Strategic Analysis'!D49="","",IF('Strategic Analysis'!D49&gt;0,'Strategic Analysis'!D49))</f>
        <v>4</v>
      </c>
      <c r="H49" s="46" t="str">
        <f>IF('Strategic Analysis'!C49="","",IF('Strategic Analysis'!C49&gt;0,'Strategic Analysis'!C49))</f>
        <v>High</v>
      </c>
      <c r="I49" s="46">
        <f>IF('Strategic Analysis'!A49="","",IF('Strategic Analysis'!A49&gt;0,'Strategic Analysis'!A49))</f>
        <v>4.3</v>
      </c>
      <c r="J49" s="132" t="str">
        <f>IF('Strategic Analysis'!B49="","",IF('Strategic Analysis'!B49&gt;0,'Strategic Analysis'!B49))</f>
        <v>Club training</v>
      </c>
      <c r="K49" s="15"/>
      <c r="L49" s="15"/>
      <c r="M49" s="124"/>
      <c r="N49" s="123"/>
      <c r="O49" s="259"/>
      <c r="P49" s="33"/>
      <c r="Q49" s="8" t="str">
        <f t="shared" si="65"/>
        <v/>
      </c>
      <c r="R49" s="268" t="str">
        <f t="shared" si="66"/>
        <v/>
      </c>
      <c r="S49" s="268"/>
      <c r="T49" s="11" t="str">
        <f t="shared" si="67"/>
        <v/>
      </c>
      <c r="U49" s="5"/>
      <c r="V49" s="204"/>
      <c r="W49" s="286"/>
      <c r="X49" s="204"/>
    </row>
    <row r="50" spans="1:24" ht="15" customHeight="1" outlineLevel="1" x14ac:dyDescent="0.2">
      <c r="A50" s="28"/>
      <c r="B50" s="9" t="str">
        <f t="shared" si="62"/>
        <v xml:space="preserve">  l</v>
      </c>
      <c r="C50" s="296" t="str">
        <f t="shared" si="63"/>
        <v>nnnnnnnnnnnnnnnnnnnnnnnn</v>
      </c>
      <c r="D50" s="296"/>
      <c r="E50" s="8">
        <f t="shared" si="64"/>
        <v>0.8</v>
      </c>
      <c r="F50" s="30"/>
      <c r="G50" s="46">
        <f>IF('Strategic Analysis'!D50="","",IF('Strategic Analysis'!D50&gt;0,'Strategic Analysis'!D50))</f>
        <v>4</v>
      </c>
      <c r="H50" s="46" t="str">
        <f>IF('Strategic Analysis'!C50="","",IF('Strategic Analysis'!C50&gt;0,'Strategic Analysis'!C50))</f>
        <v>High</v>
      </c>
      <c r="I50" s="46">
        <f>IF('Strategic Analysis'!A50="","",IF('Strategic Analysis'!A50&gt;0,'Strategic Analysis'!A50))</f>
        <v>4.4000000000000004</v>
      </c>
      <c r="J50" s="132" t="str">
        <f>IF('Strategic Analysis'!B50="","",IF('Strategic Analysis'!B50&gt;0,'Strategic Analysis'!B50))</f>
        <v>School team training</v>
      </c>
      <c r="K50" s="15"/>
      <c r="L50" s="15"/>
      <c r="M50" s="124"/>
      <c r="N50" s="123"/>
      <c r="O50" s="259"/>
      <c r="P50" s="33"/>
      <c r="Q50" s="8" t="str">
        <f t="shared" si="65"/>
        <v/>
      </c>
      <c r="R50" s="268" t="str">
        <f t="shared" si="66"/>
        <v/>
      </c>
      <c r="S50" s="268"/>
      <c r="T50" s="11" t="str">
        <f t="shared" si="67"/>
        <v/>
      </c>
      <c r="U50" s="5"/>
      <c r="V50" s="204"/>
      <c r="W50" s="286"/>
      <c r="X50" s="204"/>
    </row>
    <row r="51" spans="1:24" ht="15" customHeight="1" outlineLevel="1" x14ac:dyDescent="0.2">
      <c r="A51" s="28"/>
      <c r="B51" s="9" t="str">
        <f t="shared" si="62"/>
        <v xml:space="preserve">  l</v>
      </c>
      <c r="C51" s="296" t="str">
        <f t="shared" si="63"/>
        <v>nnnnnnnnnnnnnnnnnn</v>
      </c>
      <c r="D51" s="296"/>
      <c r="E51" s="8">
        <f t="shared" si="64"/>
        <v>0.6</v>
      </c>
      <c r="F51" s="30"/>
      <c r="G51" s="46">
        <f>IF('Strategic Analysis'!D51="","",IF('Strategic Analysis'!D51&gt;0,'Strategic Analysis'!D51))</f>
        <v>3</v>
      </c>
      <c r="H51" s="46" t="str">
        <f>IF('Strategic Analysis'!C51="","",IF('Strategic Analysis'!C51&gt;0,'Strategic Analysis'!C51))</f>
        <v>High</v>
      </c>
      <c r="I51" s="46">
        <f>IF('Strategic Analysis'!A51="","",IF('Strategic Analysis'!A51&gt;0,'Strategic Analysis'!A51))</f>
        <v>4.5</v>
      </c>
      <c r="J51" s="132" t="str">
        <f>IF('Strategic Analysis'!B51="","",IF('Strategic Analysis'!B51&gt;0,'Strategic Analysis'!B51))</f>
        <v>One on one (private)</v>
      </c>
      <c r="K51" s="15"/>
      <c r="L51" s="15"/>
      <c r="M51" s="124"/>
      <c r="N51" s="123"/>
      <c r="O51" s="259"/>
      <c r="P51" s="33"/>
      <c r="Q51" s="8" t="str">
        <f t="shared" si="65"/>
        <v/>
      </c>
      <c r="R51" s="268" t="str">
        <f t="shared" si="66"/>
        <v/>
      </c>
      <c r="S51" s="268"/>
      <c r="T51" s="11" t="str">
        <f t="shared" si="67"/>
        <v/>
      </c>
      <c r="U51" s="5"/>
      <c r="V51" s="204"/>
      <c r="W51" s="286"/>
      <c r="X51" s="204"/>
    </row>
    <row r="52" spans="1:24" ht="15" customHeight="1" outlineLevel="1" x14ac:dyDescent="0.2">
      <c r="A52" s="28"/>
      <c r="B52" s="9" t="str">
        <f t="shared" si="62"/>
        <v xml:space="preserve">  l</v>
      </c>
      <c r="C52" s="296" t="str">
        <f t="shared" si="63"/>
        <v>nnnnnnnnnnnn</v>
      </c>
      <c r="D52" s="296"/>
      <c r="E52" s="8">
        <f t="shared" si="64"/>
        <v>0.4</v>
      </c>
      <c r="F52" s="30"/>
      <c r="G52" s="46">
        <f>IF('Strategic Analysis'!D52="","",IF('Strategic Analysis'!D52&gt;0,'Strategic Analysis'!D52))</f>
        <v>2</v>
      </c>
      <c r="H52" s="46" t="str">
        <f>IF('Strategic Analysis'!C52="","",IF('Strategic Analysis'!C52&gt;0,'Strategic Analysis'!C52))</f>
        <v>High</v>
      </c>
      <c r="I52" s="46">
        <f>IF('Strategic Analysis'!A52="","",IF('Strategic Analysis'!A52&gt;0,'Strategic Analysis'!A52))</f>
        <v>4.5999999999999996</v>
      </c>
      <c r="J52" s="132" t="str">
        <f>IF('Strategic Analysis'!B52="","",IF('Strategic Analysis'!B52&gt;0,'Strategic Analysis'!B52))</f>
        <v>Individualized</v>
      </c>
      <c r="K52" s="15"/>
      <c r="L52" s="15"/>
      <c r="M52" s="124"/>
      <c r="N52" s="123"/>
      <c r="O52" s="259"/>
      <c r="P52" s="33"/>
      <c r="Q52" s="8" t="str">
        <f t="shared" si="65"/>
        <v/>
      </c>
      <c r="R52" s="268" t="str">
        <f t="shared" si="66"/>
        <v/>
      </c>
      <c r="S52" s="268"/>
      <c r="T52" s="11" t="str">
        <f t="shared" si="67"/>
        <v/>
      </c>
      <c r="U52" s="5"/>
      <c r="V52" s="204"/>
      <c r="W52" s="286"/>
      <c r="X52" s="204"/>
    </row>
    <row r="53" spans="1:24" ht="15" customHeight="1" outlineLevel="1" x14ac:dyDescent="0.2">
      <c r="A53" s="28"/>
      <c r="B53" s="9" t="str">
        <f t="shared" si="62"/>
        <v xml:space="preserve">  l</v>
      </c>
      <c r="C53" s="296" t="str">
        <f t="shared" si="63"/>
        <v>nnnnnnnnnnnn</v>
      </c>
      <c r="D53" s="296"/>
      <c r="E53" s="8">
        <f t="shared" si="64"/>
        <v>0.4</v>
      </c>
      <c r="F53" s="30"/>
      <c r="G53" s="46">
        <f>IF('Strategic Analysis'!D53="","",IF('Strategic Analysis'!D53&gt;0,'Strategic Analysis'!D53))</f>
        <v>2</v>
      </c>
      <c r="H53" s="46" t="str">
        <f>IF('Strategic Analysis'!C53="","",IF('Strategic Analysis'!C53&gt;0,'Strategic Analysis'!C53))</f>
        <v>High</v>
      </c>
      <c r="I53" s="46">
        <f>IF('Strategic Analysis'!A53="","",IF('Strategic Analysis'!A53&gt;0,'Strategic Analysis'!A53))</f>
        <v>4.7</v>
      </c>
      <c r="J53" s="132" t="str">
        <f>IF('Strategic Analysis'!B53="","",IF('Strategic Analysis'!B53&gt;0,'Strategic Analysis'!B53))</f>
        <v>Sponsorships</v>
      </c>
      <c r="K53" s="15"/>
      <c r="L53" s="15"/>
      <c r="M53" s="124"/>
      <c r="N53" s="123"/>
      <c r="O53" s="259"/>
      <c r="P53" s="33"/>
      <c r="Q53" s="8" t="str">
        <f t="shared" si="65"/>
        <v/>
      </c>
      <c r="R53" s="268" t="str">
        <f t="shared" si="66"/>
        <v/>
      </c>
      <c r="S53" s="268"/>
      <c r="T53" s="11" t="str">
        <f t="shared" si="67"/>
        <v/>
      </c>
      <c r="U53" s="5"/>
      <c r="V53" s="204"/>
      <c r="W53" s="286"/>
      <c r="X53" s="204"/>
    </row>
    <row r="54" spans="1:24" ht="15" customHeight="1" outlineLevel="1" x14ac:dyDescent="0.2">
      <c r="A54" s="28"/>
      <c r="B54" s="9" t="str">
        <f t="shared" si="62"/>
        <v xml:space="preserve">  l</v>
      </c>
      <c r="C54" s="296" t="str">
        <f t="shared" si="63"/>
        <v>nnnnnnnnnnnnnnnnnn</v>
      </c>
      <c r="D54" s="296"/>
      <c r="E54" s="8">
        <f t="shared" si="64"/>
        <v>0.6</v>
      </c>
      <c r="F54" s="30"/>
      <c r="G54" s="46">
        <f>IF('Strategic Analysis'!D54="","",IF('Strategic Analysis'!D54&gt;0,'Strategic Analysis'!D54))</f>
        <v>3</v>
      </c>
      <c r="H54" s="46" t="str">
        <f>IF('Strategic Analysis'!C54="","",IF('Strategic Analysis'!C54&gt;0,'Strategic Analysis'!C54))</f>
        <v>High</v>
      </c>
      <c r="I54" s="46">
        <f>IF('Strategic Analysis'!A54="","",IF('Strategic Analysis'!A54&gt;0,'Strategic Analysis'!A54))</f>
        <v>4.8</v>
      </c>
      <c r="J54" s="132" t="str">
        <f>IF('Strategic Analysis'!B54="","",IF('Strategic Analysis'!B54&gt;0,'Strategic Analysis'!B54))</f>
        <v>Financing</v>
      </c>
      <c r="K54" s="15"/>
      <c r="L54" s="15"/>
      <c r="M54" s="124"/>
      <c r="N54" s="123"/>
      <c r="O54" s="259"/>
      <c r="P54" s="33"/>
      <c r="Q54" s="8" t="str">
        <f t="shared" si="65"/>
        <v/>
      </c>
      <c r="R54" s="268" t="str">
        <f t="shared" si="66"/>
        <v/>
      </c>
      <c r="S54" s="268"/>
      <c r="T54" s="11" t="str">
        <f t="shared" si="67"/>
        <v/>
      </c>
      <c r="U54" s="5"/>
      <c r="V54" s="204"/>
      <c r="W54" s="286"/>
      <c r="X54" s="204"/>
    </row>
    <row r="55" spans="1:24" ht="15" customHeight="1" outlineLevel="1" x14ac:dyDescent="0.2">
      <c r="A55" s="28"/>
      <c r="B55" s="9" t="str">
        <f t="shared" si="62"/>
        <v/>
      </c>
      <c r="C55" s="296" t="str">
        <f t="shared" si="63"/>
        <v/>
      </c>
      <c r="D55" s="296"/>
      <c r="E55" s="8" t="str">
        <f t="shared" si="64"/>
        <v/>
      </c>
      <c r="F55" s="30"/>
      <c r="G55" s="46" t="str">
        <f>IF('Strategic Analysis'!D55="","",IF('Strategic Analysis'!D55&gt;0,'Strategic Analysis'!D55))</f>
        <v/>
      </c>
      <c r="H55" s="46" t="str">
        <f>IF('Strategic Analysis'!C55="","",IF('Strategic Analysis'!C55&gt;0,'Strategic Analysis'!C55))</f>
        <v/>
      </c>
      <c r="I55" s="46">
        <f>IF('Strategic Analysis'!A55="","",IF('Strategic Analysis'!A55&gt;0,'Strategic Analysis'!A55))</f>
        <v>4.9000000000000004</v>
      </c>
      <c r="J55" s="132" t="str">
        <f>IF('Strategic Analysis'!B55="","",IF('Strategic Analysis'!B55&gt;0,'Strategic Analysis'!B55))</f>
        <v/>
      </c>
      <c r="K55" s="15"/>
      <c r="L55" s="15"/>
      <c r="M55" s="124"/>
      <c r="N55" s="123"/>
      <c r="O55" s="259"/>
      <c r="P55" s="33"/>
      <c r="Q55" s="8" t="str">
        <f t="shared" si="65"/>
        <v/>
      </c>
      <c r="R55" s="268" t="str">
        <f t="shared" si="66"/>
        <v/>
      </c>
      <c r="S55" s="268"/>
      <c r="T55" s="11" t="str">
        <f t="shared" si="67"/>
        <v/>
      </c>
      <c r="U55" s="5"/>
      <c r="V55" s="204"/>
      <c r="W55" s="74"/>
      <c r="X55" s="204"/>
    </row>
    <row r="56" spans="1:24" ht="15" customHeight="1" outlineLevel="1" x14ac:dyDescent="0.2">
      <c r="A56" s="28"/>
      <c r="B56" s="9" t="str">
        <f t="shared" ref="B56" si="68">IF(H55="","",IF(H56="High",(REPT(" ",2)&amp;"l"),IF(H56="Med",(REPT(" ",5)&amp;"l"),IF(H56="Low",(REPT(" ",8)&amp;"l"),""))))</f>
        <v/>
      </c>
      <c r="C56" s="296" t="str">
        <f t="shared" ref="C56" si="69">IF(G56="","",IF(G56&lt;3,REPT("n",INT(G56*6)),IF(G56=3,REPT("n",INT(G56*6)),IF(G56&gt;3,REPT("n",INT(G56*6))))))</f>
        <v/>
      </c>
      <c r="D56" s="296"/>
      <c r="E56" s="8" t="str">
        <f t="shared" ref="E56" si="70">IF(G56="","",IF(G56&gt;0,G56/5))</f>
        <v/>
      </c>
      <c r="F56" s="30"/>
      <c r="G56" s="46" t="str">
        <f>IF('Strategic Analysis'!D56="","",IF('Strategic Analysis'!D56&gt;0,'Strategic Analysis'!D56))</f>
        <v/>
      </c>
      <c r="H56" s="46" t="str">
        <f>IF('Strategic Analysis'!C56="","",IF('Strategic Analysis'!C56&gt;0,'Strategic Analysis'!C56))</f>
        <v/>
      </c>
      <c r="I56" s="133">
        <f>IF('Strategic Analysis'!A56="","",IF('Strategic Analysis'!A56&gt;0,'Strategic Analysis'!A56))</f>
        <v>4.0999999999999996</v>
      </c>
      <c r="J56" s="132" t="str">
        <f>IF('Strategic Analysis'!B56="","",IF('Strategic Analysis'!B56&gt;0,'Strategic Analysis'!B56))</f>
        <v/>
      </c>
      <c r="K56" s="35"/>
      <c r="L56" s="35"/>
      <c r="M56" s="124"/>
      <c r="N56" s="123"/>
      <c r="O56" s="259"/>
      <c r="P56" s="33"/>
      <c r="Q56" s="8" t="str">
        <f t="shared" si="65"/>
        <v/>
      </c>
      <c r="R56" s="268" t="str">
        <f t="shared" si="66"/>
        <v/>
      </c>
      <c r="S56" s="268"/>
      <c r="T56" s="11" t="str">
        <f t="shared" si="67"/>
        <v/>
      </c>
      <c r="U56" s="5"/>
      <c r="V56" s="204"/>
      <c r="W56" s="74"/>
      <c r="X56" s="204"/>
    </row>
    <row r="57" spans="1:24" ht="15" customHeight="1" x14ac:dyDescent="0.2">
      <c r="A57" s="28"/>
      <c r="B57" s="74"/>
      <c r="C57" s="92"/>
      <c r="D57" s="92"/>
      <c r="E57" s="100"/>
      <c r="F57" s="30"/>
      <c r="G57" s="73"/>
      <c r="H57" s="73"/>
      <c r="I57" s="96"/>
      <c r="J57" s="106"/>
      <c r="K57" s="97"/>
      <c r="L57" s="97"/>
      <c r="M57" s="129"/>
      <c r="N57" s="128"/>
      <c r="O57" s="259"/>
      <c r="P57" s="33"/>
      <c r="Q57" s="77"/>
      <c r="R57" s="276" t="str">
        <f t="shared" si="60"/>
        <v/>
      </c>
      <c r="S57" s="276"/>
      <c r="T57" s="78" t="str">
        <f t="shared" si="38"/>
        <v/>
      </c>
      <c r="U57" s="5"/>
      <c r="V57" s="204"/>
      <c r="W57" s="198" t="s">
        <v>162</v>
      </c>
      <c r="X57" s="204"/>
    </row>
    <row r="58" spans="1:24" ht="15" customHeight="1" x14ac:dyDescent="0.2">
      <c r="A58" s="28"/>
      <c r="B58" s="34" t="str">
        <f>IF(H58="","",IF(H58="High",(REPT(" ",2)&amp;"l"),IF(H58="Med",(REPT(" ",5)&amp;"l"),IF(H58="Low",(REPT(" ",8)&amp;"l"),""))))</f>
        <v xml:space="preserve">  l</v>
      </c>
      <c r="C58" s="295" t="str">
        <f>IF(G58="","",IF(G58&lt;3,REPT("n",INT(G58*6)),IF(G58=3,REPT("n",INT(G58*6)),IF(G58&gt;3,REPT("n",INT(G58*6))))))</f>
        <v>nnnnnnnnnnnnn</v>
      </c>
      <c r="D58" s="295"/>
      <c r="E58" s="55">
        <f>IF(G58="","",IF(G58&gt;0,G58/5))</f>
        <v>0.45714285714285713</v>
      </c>
      <c r="F58" s="30"/>
      <c r="G58" s="86">
        <f>IF('Strategic Analysis'!D58=0,"",IF('Strategic Analysis'!D58&gt;0,'Strategic Analysis'!D58))</f>
        <v>2.2857142857142856</v>
      </c>
      <c r="H58" s="71" t="str">
        <f>IF('Strategic Analysis'!C58="","",IF('Strategic Analysis'!C58&gt;0,'Strategic Analysis'!C58))</f>
        <v>High</v>
      </c>
      <c r="I58" s="113">
        <f>IF('Strategic Analysis'!A58="","",IF('Strategic Analysis'!A58&gt;0,'Strategic Analysis'!A58))</f>
        <v>5</v>
      </c>
      <c r="J58" s="114" t="str">
        <f>IF('Strategic Analysis'!B58="","",IF('Strategic Analysis'!B58&gt;0,'Strategic Analysis'!B58))</f>
        <v>SPORTS SCIENCE SUPPORT</v>
      </c>
      <c r="K58" s="59"/>
      <c r="L58" s="59"/>
      <c r="M58" s="120"/>
      <c r="N58" s="257">
        <f>IFERROR(AVERAGEIF(N59:N68,"&gt;0"),0)</f>
        <v>0</v>
      </c>
      <c r="O58" s="261"/>
      <c r="P58" s="33"/>
      <c r="Q58" s="117" t="str">
        <f>IF(N58=0,"",IF(N58&gt;0,N58/5))</f>
        <v/>
      </c>
      <c r="R58" s="274" t="str">
        <f t="shared" si="60"/>
        <v/>
      </c>
      <c r="S58" s="274"/>
      <c r="T58" s="10" t="str">
        <f t="shared" si="38"/>
        <v/>
      </c>
      <c r="U58" s="5"/>
      <c r="V58" s="204"/>
      <c r="W58" s="74"/>
      <c r="X58" s="204"/>
    </row>
    <row r="59" spans="1:24" ht="15" customHeight="1" outlineLevel="1" x14ac:dyDescent="0.2">
      <c r="A59" s="28"/>
      <c r="B59" s="9" t="str">
        <f>IF(H58="","",IF(H59="High",(REPT(" ",2)&amp;"l"),IF(H59="Med",(REPT(" ",5)&amp;"l"),IF(H59="Low",(REPT(" ",8)&amp;"l"),""))))</f>
        <v xml:space="preserve">  l</v>
      </c>
      <c r="C59" s="296" t="str">
        <f>IF(G59="","",IF(G59&lt;3,REPT("n",INT(G59*6)),IF(G59=3,REPT("n",INT(G59*6)),IF(G59&gt;3,REPT("n",INT(G59*6))))))</f>
        <v>nnnnnnnnnnnn</v>
      </c>
      <c r="D59" s="296"/>
      <c r="E59" s="8">
        <f>IF(G59="","",IF(G59&gt;0,G59/5))</f>
        <v>0.4</v>
      </c>
      <c r="F59" s="30"/>
      <c r="G59" s="46">
        <f>IF('Strategic Analysis'!D59="","",IF('Strategic Analysis'!D59&gt;0,'Strategic Analysis'!D59))</f>
        <v>2</v>
      </c>
      <c r="H59" s="46" t="str">
        <f>IF('Strategic Analysis'!C59="","",IF('Strategic Analysis'!C59&gt;0,'Strategic Analysis'!C59))</f>
        <v>High</v>
      </c>
      <c r="I59" s="46">
        <f>IF('Strategic Analysis'!A59="","",IF('Strategic Analysis'!A59&gt;0,'Strategic Analysis'!A59))</f>
        <v>5.0999999999999996</v>
      </c>
      <c r="J59" s="132" t="str">
        <f>IF('Strategic Analysis'!B59="","",IF('Strategic Analysis'!B59&gt;0,'Strategic Analysis'!B59))</f>
        <v>Medical</v>
      </c>
      <c r="K59" s="14"/>
      <c r="L59" s="14"/>
      <c r="M59" s="124"/>
      <c r="N59" s="123"/>
      <c r="O59" s="259"/>
      <c r="P59" s="33"/>
      <c r="Q59" s="8" t="str">
        <f t="shared" si="61"/>
        <v/>
      </c>
      <c r="R59" s="268" t="str">
        <f t="shared" si="60"/>
        <v/>
      </c>
      <c r="S59" s="268"/>
      <c r="T59" s="11" t="str">
        <f t="shared" si="38"/>
        <v/>
      </c>
      <c r="U59" s="5"/>
      <c r="V59" s="204"/>
      <c r="W59" s="74"/>
      <c r="X59" s="204"/>
    </row>
    <row r="60" spans="1:24" ht="15" customHeight="1" outlineLevel="1" x14ac:dyDescent="0.2">
      <c r="A60" s="28"/>
      <c r="B60" s="9" t="str">
        <f>IF(H59="","",IF(H60="High",(REPT(" ",2)&amp;"l"),IF(H60="Med",(REPT(" ",5)&amp;"l"),IF(H60="Low",(REPT(" ",8)&amp;"l"),""))))</f>
        <v xml:space="preserve">     l</v>
      </c>
      <c r="C60" s="296" t="str">
        <f t="shared" ref="C60:C63" si="71">IF(G60="","",IF(G60&lt;3,REPT("n",INT(G60*6)),IF(G60=3,REPT("n",INT(G60*6)),IF(G60&gt;3,REPT("n",INT(G60*6))))))</f>
        <v>nnnnnnnnnnnnnnnnnnnnnnnn</v>
      </c>
      <c r="D60" s="296"/>
      <c r="E60" s="8">
        <f t="shared" ref="E60:E63" si="72">IF(G60="","",IF(G60&gt;0,G60/5))</f>
        <v>0.8</v>
      </c>
      <c r="F60" s="30"/>
      <c r="G60" s="46">
        <f>IF('Strategic Analysis'!D60="","",IF('Strategic Analysis'!D60&gt;0,'Strategic Analysis'!D60))</f>
        <v>4</v>
      </c>
      <c r="H60" s="46" t="str">
        <f>IF('Strategic Analysis'!C60="","",IF('Strategic Analysis'!C60&gt;0,'Strategic Analysis'!C60))</f>
        <v>Med</v>
      </c>
      <c r="I60" s="46">
        <f>IF('Strategic Analysis'!A60="","",IF('Strategic Analysis'!A60&gt;0,'Strategic Analysis'!A60))</f>
        <v>5.2</v>
      </c>
      <c r="J60" s="132" t="str">
        <f>IF('Strategic Analysis'!B60="","",IF('Strategic Analysis'!B60&gt;0,'Strategic Analysis'!B60))</f>
        <v>Physical therapy</v>
      </c>
      <c r="K60" s="15"/>
      <c r="L60" s="15"/>
      <c r="M60" s="124"/>
      <c r="N60" s="123"/>
      <c r="O60" s="259"/>
      <c r="P60" s="33"/>
      <c r="Q60" s="8" t="str">
        <f t="shared" ref="Q60:Q68" si="73">IF(N60="","",IF(N60&gt;0,N60/5))</f>
        <v/>
      </c>
      <c r="R60" s="268" t="str">
        <f t="shared" ref="R60:R68" si="74">IF(N60&lt;3,REPT("n",INT(N60*6)),IF(N60=3,REPT("n",INT(N60*6)),IF(N60&gt;3,REPT("n",INT(N60*6)))))</f>
        <v/>
      </c>
      <c r="S60" s="268"/>
      <c r="T60" s="11" t="str">
        <f t="shared" ref="T60:T68" si="75">IF(M60="","",IF(M60="High",(REPT(" ",8)&amp;"l"),IF(M60="Med",(REPT(" ",5)&amp;"l"),IF(M60="Low",(REPT(" ",0*2)&amp;"l"),""))))</f>
        <v/>
      </c>
      <c r="U60" s="5"/>
      <c r="V60" s="204"/>
      <c r="W60" s="285" t="str">
        <f>Q58</f>
        <v/>
      </c>
      <c r="X60" s="204"/>
    </row>
    <row r="61" spans="1:24" ht="15" customHeight="1" outlineLevel="1" x14ac:dyDescent="0.2">
      <c r="A61" s="28"/>
      <c r="B61" s="9" t="str">
        <f t="shared" ref="B61:B63" si="76">IF(H60="","",IF(H61="High",(REPT(" ",2)&amp;"l"),IF(H61="Med",(REPT(" ",5)&amp;"l"),IF(H61="Low",(REPT(" ",8)&amp;"l"),""))))</f>
        <v xml:space="preserve">  l</v>
      </c>
      <c r="C61" s="296" t="str">
        <f t="shared" si="71"/>
        <v>nnnnnnnnnnnn</v>
      </c>
      <c r="D61" s="296"/>
      <c r="E61" s="8">
        <f t="shared" si="72"/>
        <v>0.4</v>
      </c>
      <c r="F61" s="30"/>
      <c r="G61" s="46">
        <f>IF('Strategic Analysis'!D61="","",IF('Strategic Analysis'!D61&gt;0,'Strategic Analysis'!D61))</f>
        <v>2</v>
      </c>
      <c r="H61" s="46" t="str">
        <f>IF('Strategic Analysis'!C61="","",IF('Strategic Analysis'!C61&gt;0,'Strategic Analysis'!C61))</f>
        <v>High</v>
      </c>
      <c r="I61" s="46">
        <f>IF('Strategic Analysis'!A61="","",IF('Strategic Analysis'!A61&gt;0,'Strategic Analysis'!A61))</f>
        <v>5.3</v>
      </c>
      <c r="J61" s="132" t="str">
        <f>IF('Strategic Analysis'!B61="","",IF('Strategic Analysis'!B61&gt;0,'Strategic Analysis'!B61))</f>
        <v>Biomechanics</v>
      </c>
      <c r="K61" s="14"/>
      <c r="L61" s="14"/>
      <c r="M61" s="124"/>
      <c r="N61" s="123"/>
      <c r="O61" s="259"/>
      <c r="P61" s="33"/>
      <c r="Q61" s="8" t="str">
        <f t="shared" si="73"/>
        <v/>
      </c>
      <c r="R61" s="268" t="str">
        <f t="shared" si="74"/>
        <v/>
      </c>
      <c r="S61" s="268"/>
      <c r="T61" s="11" t="str">
        <f t="shared" si="75"/>
        <v/>
      </c>
      <c r="U61" s="5"/>
      <c r="V61" s="204"/>
      <c r="W61" s="286"/>
      <c r="X61" s="204"/>
    </row>
    <row r="62" spans="1:24" ht="15" customHeight="1" outlineLevel="1" x14ac:dyDescent="0.2">
      <c r="A62" s="28"/>
      <c r="B62" s="9" t="str">
        <f t="shared" si="76"/>
        <v xml:space="preserve">  l</v>
      </c>
      <c r="C62" s="296" t="str">
        <f t="shared" si="71"/>
        <v>nnnnnnnnnnnnnnnnnn</v>
      </c>
      <c r="D62" s="296"/>
      <c r="E62" s="8">
        <f t="shared" si="72"/>
        <v>0.6</v>
      </c>
      <c r="F62" s="30"/>
      <c r="G62" s="46">
        <f>IF('Strategic Analysis'!D62="","",IF('Strategic Analysis'!D62&gt;0,'Strategic Analysis'!D62))</f>
        <v>3</v>
      </c>
      <c r="H62" s="46" t="str">
        <f>IF('Strategic Analysis'!C62="","",IF('Strategic Analysis'!C62&gt;0,'Strategic Analysis'!C62))</f>
        <v>High</v>
      </c>
      <c r="I62" s="46">
        <f>IF('Strategic Analysis'!A62="","",IF('Strategic Analysis'!A62&gt;0,'Strategic Analysis'!A62))</f>
        <v>5.4</v>
      </c>
      <c r="J62" s="132" t="str">
        <f>IF('Strategic Analysis'!B62="","",IF('Strategic Analysis'!B62&gt;0,'Strategic Analysis'!B62))</f>
        <v>Movement analysis</v>
      </c>
      <c r="K62" s="15"/>
      <c r="L62" s="15"/>
      <c r="M62" s="124"/>
      <c r="N62" s="123"/>
      <c r="O62" s="259"/>
      <c r="P62" s="33"/>
      <c r="Q62" s="8" t="str">
        <f t="shared" si="73"/>
        <v/>
      </c>
      <c r="R62" s="268" t="str">
        <f t="shared" si="74"/>
        <v/>
      </c>
      <c r="S62" s="268"/>
      <c r="T62" s="11" t="str">
        <f t="shared" si="75"/>
        <v/>
      </c>
      <c r="U62" s="5"/>
      <c r="V62" s="204"/>
      <c r="W62" s="286"/>
      <c r="X62" s="204"/>
    </row>
    <row r="63" spans="1:24" ht="15" customHeight="1" outlineLevel="1" x14ac:dyDescent="0.2">
      <c r="A63" s="28"/>
      <c r="B63" s="9" t="str">
        <f t="shared" si="76"/>
        <v xml:space="preserve">  l</v>
      </c>
      <c r="C63" s="296" t="str">
        <f t="shared" si="71"/>
        <v>nnnnnn</v>
      </c>
      <c r="D63" s="296"/>
      <c r="E63" s="8">
        <f t="shared" si="72"/>
        <v>0.2</v>
      </c>
      <c r="F63" s="30"/>
      <c r="G63" s="46">
        <f>IF('Strategic Analysis'!D63="","",IF('Strategic Analysis'!D63&gt;0,'Strategic Analysis'!D63))</f>
        <v>1</v>
      </c>
      <c r="H63" s="46" t="str">
        <f>IF('Strategic Analysis'!C63="","",IF('Strategic Analysis'!C63&gt;0,'Strategic Analysis'!C63))</f>
        <v>High</v>
      </c>
      <c r="I63" s="46">
        <f>IF('Strategic Analysis'!A63="","",IF('Strategic Analysis'!A63&gt;0,'Strategic Analysis'!A63))</f>
        <v>5.5</v>
      </c>
      <c r="J63" s="132" t="str">
        <f>IF('Strategic Analysis'!B63="","",IF('Strategic Analysis'!B63&gt;0,'Strategic Analysis'!B63))</f>
        <v>PerformanceFunnels / data analysis</v>
      </c>
      <c r="K63" s="15"/>
      <c r="L63" s="15"/>
      <c r="M63" s="124"/>
      <c r="N63" s="123"/>
      <c r="O63" s="259"/>
      <c r="P63" s="33"/>
      <c r="Q63" s="8" t="str">
        <f t="shared" si="73"/>
        <v/>
      </c>
      <c r="R63" s="268" t="str">
        <f t="shared" si="74"/>
        <v/>
      </c>
      <c r="S63" s="268"/>
      <c r="T63" s="11" t="str">
        <f t="shared" si="75"/>
        <v/>
      </c>
      <c r="U63" s="5"/>
      <c r="V63" s="204"/>
      <c r="W63" s="286"/>
      <c r="X63" s="204"/>
    </row>
    <row r="64" spans="1:24" ht="15" customHeight="1" outlineLevel="1" x14ac:dyDescent="0.2">
      <c r="A64" s="28"/>
      <c r="B64" s="9" t="str">
        <f t="shared" ref="B64:B65" si="77">IF(H63="","",IF(H64="High",(REPT(" ",2)&amp;"l"),IF(H64="Med",(REPT(" ",5)&amp;"l"),IF(H64="Low",(REPT(" ",8)&amp;"l"),""))))</f>
        <v xml:space="preserve">     l</v>
      </c>
      <c r="C64" s="296" t="str">
        <f t="shared" ref="C64:C65" si="78">IF(G64="","",IF(G64&lt;3,REPT("n",INT(G64*6)),IF(G64=3,REPT("n",INT(G64*6)),IF(G64&gt;3,REPT("n",INT(G64*6))))))</f>
        <v>nnnnnn</v>
      </c>
      <c r="D64" s="296"/>
      <c r="E64" s="8">
        <f t="shared" ref="E64:E65" si="79">IF(G64="","",IF(G64&gt;0,G64/5))</f>
        <v>0.2</v>
      </c>
      <c r="F64" s="30"/>
      <c r="G64" s="46">
        <f>IF('Strategic Analysis'!D64="","",IF('Strategic Analysis'!D64&gt;0,'Strategic Analysis'!D64))</f>
        <v>1</v>
      </c>
      <c r="H64" s="46" t="str">
        <f>IF('Strategic Analysis'!C64="","",IF('Strategic Analysis'!C64&gt;0,'Strategic Analysis'!C64))</f>
        <v>Med</v>
      </c>
      <c r="I64" s="46">
        <f>IF('Strategic Analysis'!A64="","",IF('Strategic Analysis'!A64&gt;0,'Strategic Analysis'!A64))</f>
        <v>5.6</v>
      </c>
      <c r="J64" s="132" t="str">
        <f>IF('Strategic Analysis'!B64="","",IF('Strategic Analysis'!B64&gt;0,'Strategic Analysis'!B64))</f>
        <v>DNA profiling</v>
      </c>
      <c r="K64" s="15"/>
      <c r="L64" s="15"/>
      <c r="M64" s="124"/>
      <c r="N64" s="123"/>
      <c r="O64" s="259"/>
      <c r="P64" s="33"/>
      <c r="Q64" s="8" t="str">
        <f t="shared" si="73"/>
        <v/>
      </c>
      <c r="R64" s="268" t="str">
        <f t="shared" si="74"/>
        <v/>
      </c>
      <c r="S64" s="268"/>
      <c r="T64" s="11" t="str">
        <f t="shared" si="75"/>
        <v/>
      </c>
      <c r="U64" s="5"/>
      <c r="V64" s="204"/>
      <c r="W64" s="286"/>
      <c r="X64" s="204"/>
    </row>
    <row r="65" spans="1:24" ht="15" customHeight="1" outlineLevel="1" x14ac:dyDescent="0.2">
      <c r="A65" s="28"/>
      <c r="B65" s="9" t="str">
        <f t="shared" si="77"/>
        <v xml:space="preserve">  l</v>
      </c>
      <c r="C65" s="296" t="str">
        <f t="shared" si="78"/>
        <v>nnnnnnnnnnnnnnnnnn</v>
      </c>
      <c r="D65" s="296"/>
      <c r="E65" s="8">
        <f t="shared" si="79"/>
        <v>0.6</v>
      </c>
      <c r="F65" s="30"/>
      <c r="G65" s="46">
        <f>IF('Strategic Analysis'!D65="","",IF('Strategic Analysis'!D65&gt;0,'Strategic Analysis'!D65))</f>
        <v>3</v>
      </c>
      <c r="H65" s="46" t="str">
        <f>IF('Strategic Analysis'!C65="","",IF('Strategic Analysis'!C65&gt;0,'Strategic Analysis'!C65))</f>
        <v>High</v>
      </c>
      <c r="I65" s="46">
        <f>IF('Strategic Analysis'!A65="","",IF('Strategic Analysis'!A65&gt;0,'Strategic Analysis'!A65))</f>
        <v>5.7</v>
      </c>
      <c r="J65" s="132" t="str">
        <f>IF('Strategic Analysis'!B65="","",IF('Strategic Analysis'!B65&gt;0,'Strategic Analysis'!B65))</f>
        <v>Recovery</v>
      </c>
      <c r="K65" s="15"/>
      <c r="L65" s="15"/>
      <c r="M65" s="124"/>
      <c r="N65" s="123"/>
      <c r="O65" s="259"/>
      <c r="P65" s="33"/>
      <c r="Q65" s="8" t="str">
        <f t="shared" si="73"/>
        <v/>
      </c>
      <c r="R65" s="268" t="str">
        <f t="shared" si="74"/>
        <v/>
      </c>
      <c r="S65" s="268"/>
      <c r="T65" s="11" t="str">
        <f t="shared" si="75"/>
        <v/>
      </c>
      <c r="U65" s="5"/>
      <c r="V65" s="204"/>
      <c r="W65" s="286"/>
      <c r="X65" s="204"/>
    </row>
    <row r="66" spans="1:24" ht="15" customHeight="1" outlineLevel="1" x14ac:dyDescent="0.2">
      <c r="A66" s="28"/>
      <c r="B66" s="9" t="str">
        <f t="shared" ref="B66:B67" si="80">IF(H65="","",IF(H66="High",(REPT(" ",2)&amp;"l"),IF(H66="Med",(REPT(" ",5)&amp;"l"),IF(H66="Low",(REPT(" ",8)&amp;"l"),""))))</f>
        <v/>
      </c>
      <c r="C66" s="296" t="str">
        <f t="shared" ref="C66:C67" si="81">IF(G66="","",IF(G66&lt;3,REPT("n",INT(G66*6)),IF(G66=3,REPT("n",INT(G66*6)),IF(G66&gt;3,REPT("n",INT(G66*6))))))</f>
        <v/>
      </c>
      <c r="D66" s="296"/>
      <c r="E66" s="8" t="str">
        <f t="shared" ref="E66:E67" si="82">IF(G66="","",IF(G66&gt;0,G66/5))</f>
        <v/>
      </c>
      <c r="F66" s="30"/>
      <c r="G66" s="46" t="str">
        <f>IF('Strategic Analysis'!D66="","",IF('Strategic Analysis'!D66&gt;0,'Strategic Analysis'!D66))</f>
        <v/>
      </c>
      <c r="H66" s="46" t="str">
        <f>IF('Strategic Analysis'!C66="","",IF('Strategic Analysis'!C66&gt;0,'Strategic Analysis'!C66))</f>
        <v/>
      </c>
      <c r="I66" s="46">
        <f>IF('Strategic Analysis'!A66="","",IF('Strategic Analysis'!A66&gt;0,'Strategic Analysis'!A66))</f>
        <v>5.8</v>
      </c>
      <c r="J66" s="132" t="str">
        <f>IF('Strategic Analysis'!B66="","",IF('Strategic Analysis'!B66&gt;0,'Strategic Analysis'!B66))</f>
        <v/>
      </c>
      <c r="K66" s="15"/>
      <c r="L66" s="15"/>
      <c r="M66" s="124"/>
      <c r="N66" s="123"/>
      <c r="O66" s="259"/>
      <c r="P66" s="33"/>
      <c r="Q66" s="8" t="str">
        <f t="shared" si="73"/>
        <v/>
      </c>
      <c r="R66" s="268" t="str">
        <f t="shared" si="74"/>
        <v/>
      </c>
      <c r="S66" s="268"/>
      <c r="T66" s="11" t="str">
        <f t="shared" si="75"/>
        <v/>
      </c>
      <c r="U66" s="5"/>
      <c r="V66" s="204"/>
      <c r="W66" s="286"/>
      <c r="X66" s="204"/>
    </row>
    <row r="67" spans="1:24" ht="15" customHeight="1" outlineLevel="1" x14ac:dyDescent="0.2">
      <c r="A67" s="28"/>
      <c r="B67" s="9" t="str">
        <f t="shared" si="80"/>
        <v/>
      </c>
      <c r="C67" s="296" t="str">
        <f t="shared" si="81"/>
        <v/>
      </c>
      <c r="D67" s="296"/>
      <c r="E67" s="8" t="str">
        <f t="shared" si="82"/>
        <v/>
      </c>
      <c r="F67" s="30"/>
      <c r="G67" s="46" t="str">
        <f>IF('Strategic Analysis'!D67="","",IF('Strategic Analysis'!D67&gt;0,'Strategic Analysis'!D67))</f>
        <v/>
      </c>
      <c r="H67" s="46" t="str">
        <f>IF('Strategic Analysis'!C67="","",IF('Strategic Analysis'!C67&gt;0,'Strategic Analysis'!C67))</f>
        <v/>
      </c>
      <c r="I67" s="46">
        <f>IF('Strategic Analysis'!A67="","",IF('Strategic Analysis'!A67&gt;0,'Strategic Analysis'!A67))</f>
        <v>5.9</v>
      </c>
      <c r="J67" s="132" t="str">
        <f>IF('Strategic Analysis'!B67="","",IF('Strategic Analysis'!B67&gt;0,'Strategic Analysis'!B67))</f>
        <v/>
      </c>
      <c r="K67" s="15"/>
      <c r="L67" s="15"/>
      <c r="M67" s="124"/>
      <c r="N67" s="123"/>
      <c r="O67" s="259"/>
      <c r="P67" s="33"/>
      <c r="Q67" s="8" t="str">
        <f t="shared" si="73"/>
        <v/>
      </c>
      <c r="R67" s="268" t="str">
        <f t="shared" si="74"/>
        <v/>
      </c>
      <c r="S67" s="268"/>
      <c r="T67" s="11" t="str">
        <f t="shared" si="75"/>
        <v/>
      </c>
      <c r="U67" s="5"/>
      <c r="V67" s="204"/>
      <c r="W67" s="74"/>
      <c r="X67" s="204"/>
    </row>
    <row r="68" spans="1:24" ht="15" customHeight="1" outlineLevel="1" x14ac:dyDescent="0.2">
      <c r="A68" s="28"/>
      <c r="B68" s="9" t="str">
        <f t="shared" ref="B68" si="83">IF(H67="","",IF(H68="High",(REPT(" ",2)&amp;"l"),IF(H68="Med",(REPT(" ",5)&amp;"l"),IF(H68="Low",(REPT(" ",8)&amp;"l"),""))))</f>
        <v/>
      </c>
      <c r="C68" s="296" t="str">
        <f t="shared" ref="C68" si="84">IF(G68="","",IF(G68&lt;3,REPT("n",INT(G68*6)),IF(G68=3,REPT("n",INT(G68*6)),IF(G68&gt;3,REPT("n",INT(G68*6))))))</f>
        <v/>
      </c>
      <c r="D68" s="296"/>
      <c r="E68" s="8" t="str">
        <f t="shared" ref="E68" si="85">IF(G68="","",IF(G68&gt;0,G68/5))</f>
        <v/>
      </c>
      <c r="F68" s="30"/>
      <c r="G68" s="46" t="str">
        <f>IF('Strategic Analysis'!D68="","",IF('Strategic Analysis'!D68&gt;0,'Strategic Analysis'!D68))</f>
        <v/>
      </c>
      <c r="H68" s="46" t="str">
        <f>IF('Strategic Analysis'!C68="","",IF('Strategic Analysis'!C68&gt;0,'Strategic Analysis'!C68))</f>
        <v/>
      </c>
      <c r="I68" s="133">
        <f>IF('Strategic Analysis'!A68="","",IF('Strategic Analysis'!A68&gt;0,'Strategic Analysis'!A68))</f>
        <v>5.0999999999999996</v>
      </c>
      <c r="J68" s="132" t="str">
        <f>IF('Strategic Analysis'!B68="","",IF('Strategic Analysis'!B68&gt;0,'Strategic Analysis'!B68))</f>
        <v/>
      </c>
      <c r="K68" s="15"/>
      <c r="L68" s="15"/>
      <c r="M68" s="124"/>
      <c r="N68" s="123"/>
      <c r="O68" s="259"/>
      <c r="P68" s="33"/>
      <c r="Q68" s="8" t="str">
        <f t="shared" si="73"/>
        <v/>
      </c>
      <c r="R68" s="268" t="str">
        <f t="shared" si="74"/>
        <v/>
      </c>
      <c r="S68" s="268"/>
      <c r="T68" s="11" t="str">
        <f t="shared" si="75"/>
        <v/>
      </c>
      <c r="U68" s="5"/>
      <c r="V68" s="204"/>
      <c r="W68" s="74"/>
      <c r="X68" s="204"/>
    </row>
    <row r="69" spans="1:24" ht="15" customHeight="1" x14ac:dyDescent="0.2">
      <c r="A69" s="28"/>
      <c r="B69" s="74"/>
      <c r="C69" s="92"/>
      <c r="D69" s="92"/>
      <c r="E69" s="100"/>
      <c r="F69" s="30"/>
      <c r="G69" s="73"/>
      <c r="H69" s="73"/>
      <c r="I69" s="96"/>
      <c r="J69" s="106"/>
      <c r="K69" s="97"/>
      <c r="L69" s="97"/>
      <c r="M69" s="263"/>
      <c r="N69" s="73"/>
      <c r="O69" s="259"/>
      <c r="P69" s="33"/>
      <c r="Q69" s="74"/>
      <c r="R69" s="74"/>
      <c r="S69" s="74"/>
      <c r="T69" s="74"/>
      <c r="U69" s="5"/>
      <c r="V69" s="204"/>
      <c r="W69" s="198" t="s">
        <v>59</v>
      </c>
      <c r="X69" s="204"/>
    </row>
    <row r="70" spans="1:24" ht="15" customHeight="1" x14ac:dyDescent="0.2">
      <c r="A70" s="28"/>
      <c r="B70" s="34" t="str">
        <f>IF(H70="","",IF(H70="High",(REPT(" ",2)&amp;"l"),IF(H70="Med",(REPT(" ",5)&amp;"l"),IF(H70="Low",(REPT(" ",8)&amp;"l"),""))))</f>
        <v xml:space="preserve">  l</v>
      </c>
      <c r="C70" s="295" t="str">
        <f>IF(G70="","",IF(G70&lt;3,REPT("n",INT(G70*6)),IF(G70=3,REPT("n",INT(G70*6)),IF(G70&gt;3,REPT("n",INT(G70*6))))))</f>
        <v>nnnnnnnnnnnnnnnn</v>
      </c>
      <c r="D70" s="295"/>
      <c r="E70" s="55">
        <f>IF(G70="","",IF(G70&gt;0,G70/5))</f>
        <v>0.55999999999999994</v>
      </c>
      <c r="F70" s="30"/>
      <c r="G70" s="86">
        <f>IF('Strategic Analysis'!D70=0,"",IF('Strategic Analysis'!D70&gt;0,'Strategic Analysis'!D70))</f>
        <v>2.8</v>
      </c>
      <c r="H70" s="71" t="str">
        <f>IF('Strategic Analysis'!C70="","",IF('Strategic Analysis'!C70&gt;0,'Strategic Analysis'!C70))</f>
        <v>High</v>
      </c>
      <c r="I70" s="113">
        <f>IF('Strategic Analysis'!A70="","",IF('Strategic Analysis'!A70&gt;0,'Strategic Analysis'!A70))</f>
        <v>6</v>
      </c>
      <c r="J70" s="114" t="str">
        <f>IF('Strategic Analysis'!B70="","",IF('Strategic Analysis'!B70&gt;0,'Strategic Analysis'!B70))</f>
        <v>TALENT PROMOTION</v>
      </c>
      <c r="K70" s="59"/>
      <c r="L70" s="59"/>
      <c r="M70" s="120"/>
      <c r="N70" s="257">
        <f>IFERROR(AVERAGEIF(N71:N80,"&gt;0"),0)</f>
        <v>0</v>
      </c>
      <c r="O70" s="261"/>
      <c r="P70" s="33"/>
      <c r="Q70" s="117" t="str">
        <f>IF(N70=0,"",IF(N70&gt;0,N70/5))</f>
        <v/>
      </c>
      <c r="R70" s="274" t="str">
        <f t="shared" ref="R70" si="86">IF(N70&lt;3,REPT("n",INT(N70*6)),IF(N70=3,REPT("n",INT(N70*6)),IF(N70&gt;3,REPT("n",INT(N70*6)))))</f>
        <v/>
      </c>
      <c r="S70" s="274"/>
      <c r="T70" s="10" t="str">
        <f t="shared" si="38"/>
        <v/>
      </c>
      <c r="U70" s="5"/>
      <c r="V70" s="204"/>
      <c r="W70" s="74"/>
      <c r="X70" s="204"/>
    </row>
    <row r="71" spans="1:24" ht="15" customHeight="1" outlineLevel="1" x14ac:dyDescent="0.2">
      <c r="A71" s="28"/>
      <c r="B71" s="9" t="str">
        <f t="shared" ref="B71" si="87">IF(H61="","",IF(H71="High",(REPT(" ",2)&amp;"l"),IF(H71="Med",(REPT(" ",5)&amp;"l"),IF(H71="Low",(REPT(" ",8)&amp;"l"),""))))</f>
        <v xml:space="preserve">  l</v>
      </c>
      <c r="C71" s="297" t="str">
        <f t="shared" ref="C71" si="88">IF(G71="","",IF(G71&lt;3,REPT("n",INT(G71*6)),IF(G71=3,REPT("n",INT(G71*6)),IF(G71&gt;3,REPT("n",INT(G71*6))))))</f>
        <v>nnnnnnnnnnnnnnnnnn</v>
      </c>
      <c r="D71" s="297"/>
      <c r="E71" s="16">
        <f t="shared" ref="E71" si="89">IF(G71="","",IF(G71&gt;0,G71/5))</f>
        <v>0.6</v>
      </c>
      <c r="F71" s="30"/>
      <c r="G71" s="46">
        <f>IF('Strategic Analysis'!D71="","",IF('Strategic Analysis'!D71&gt;0,'Strategic Analysis'!D71))</f>
        <v>3</v>
      </c>
      <c r="H71" s="46" t="str">
        <f>IF('Strategic Analysis'!C71="","",IF('Strategic Analysis'!C71&gt;0,'Strategic Analysis'!C71))</f>
        <v>High</v>
      </c>
      <c r="I71" s="46">
        <f>IF('Strategic Analysis'!A71="","",IF('Strategic Analysis'!A71&gt;0,'Strategic Analysis'!A71))</f>
        <v>6.1</v>
      </c>
      <c r="J71" s="132" t="str">
        <f>IF('Strategic Analysis'!B71="","",IF('Strategic Analysis'!B71&gt;0,'Strategic Analysis'!B71))</f>
        <v xml:space="preserve">How is Talent promotion/support </v>
      </c>
      <c r="K71" s="14"/>
      <c r="L71" s="14"/>
      <c r="M71" s="124"/>
      <c r="N71" s="123"/>
      <c r="O71" s="261"/>
      <c r="P71" s="33"/>
      <c r="Q71" s="8" t="str">
        <f t="shared" ref="Q71" si="90">IF(N71="","",IF(N71&gt;0,N71/5))</f>
        <v/>
      </c>
      <c r="R71" s="268" t="str">
        <f t="shared" ref="R71" si="91">IF(N71&lt;3,REPT("n",INT(N71*6)),IF(N71=3,REPT("n",INT(N71*6)),IF(N71&gt;3,REPT("n",INT(N71*6)))))</f>
        <v/>
      </c>
      <c r="S71" s="268"/>
      <c r="T71" s="11" t="str">
        <f t="shared" ref="T71" si="92">IF(M71="","",IF(M71="High",(REPT(" ",8)&amp;"l"),IF(M71="Med",(REPT(" ",5)&amp;"l"),IF(M71="Low",(REPT(" ",0*2)&amp;"l"),""))))</f>
        <v/>
      </c>
      <c r="U71" s="5"/>
      <c r="V71" s="204"/>
      <c r="W71" s="74"/>
      <c r="X71" s="204"/>
    </row>
    <row r="72" spans="1:24" ht="15" customHeight="1" outlineLevel="1" x14ac:dyDescent="0.2">
      <c r="A72" s="28"/>
      <c r="B72" s="9" t="str">
        <f t="shared" ref="B72:B80" si="93">IF(H62="","",IF(H72="High",(REPT(" ",2)&amp;"l"),IF(H72="Med",(REPT(" ",5)&amp;"l"),IF(H72="Low",(REPT(" ",8)&amp;"l"),""))))</f>
        <v xml:space="preserve">  l</v>
      </c>
      <c r="C72" s="297" t="str">
        <f t="shared" ref="C72:C80" si="94">IF(G72="","",IF(G72&lt;3,REPT("n",INT(G72*6)),IF(G72=3,REPT("n",INT(G72*6)),IF(G72&gt;3,REPT("n",INT(G72*6))))))</f>
        <v>nnnnnnnnnnnn</v>
      </c>
      <c r="D72" s="297"/>
      <c r="E72" s="16">
        <f t="shared" ref="E72:E80" si="95">IF(G72="","",IF(G72&gt;0,G72/5))</f>
        <v>0.4</v>
      </c>
      <c r="F72" s="30"/>
      <c r="G72" s="46">
        <f>IF('Strategic Analysis'!D72="","",IF('Strategic Analysis'!D72&gt;0,'Strategic Analysis'!D72))</f>
        <v>2</v>
      </c>
      <c r="H72" s="46" t="str">
        <f>IF('Strategic Analysis'!C72="","",IF('Strategic Analysis'!C72&gt;0,'Strategic Analysis'!C72))</f>
        <v>High</v>
      </c>
      <c r="I72" s="46">
        <f>IF('Strategic Analysis'!A72="","",IF('Strategic Analysis'!A72&gt;0,'Strategic Analysis'!A72))</f>
        <v>6.2</v>
      </c>
      <c r="J72" s="132" t="str">
        <f>IF('Strategic Analysis'!B72="","",IF('Strategic Analysis'!B72&gt;0,'Strategic Analysis'!B72))</f>
        <v>How is Talent retention</v>
      </c>
      <c r="K72" s="14"/>
      <c r="L72" s="14"/>
      <c r="M72" s="124"/>
      <c r="N72" s="123"/>
      <c r="O72" s="261"/>
      <c r="P72" s="33"/>
      <c r="Q72" s="8" t="str">
        <f t="shared" ref="Q72:Q80" si="96">IF(N72="","",IF(N72&gt;0,N72/5))</f>
        <v/>
      </c>
      <c r="R72" s="268" t="str">
        <f t="shared" ref="R72:R80" si="97">IF(N72&lt;3,REPT("n",INT(N72*6)),IF(N72=3,REPT("n",INT(N72*6)),IF(N72&gt;3,REPT("n",INT(N72*6)))))</f>
        <v/>
      </c>
      <c r="S72" s="268"/>
      <c r="T72" s="11" t="str">
        <f t="shared" ref="T72:T80" si="98">IF(M72="","",IF(M72="High",(REPT(" ",8)&amp;"l"),IF(M72="Med",(REPT(" ",5)&amp;"l"),IF(M72="Low",(REPT(" ",0*2)&amp;"l"),""))))</f>
        <v/>
      </c>
      <c r="U72" s="5"/>
      <c r="V72" s="204"/>
      <c r="W72" s="285" t="str">
        <f>Q70</f>
        <v/>
      </c>
      <c r="X72" s="204"/>
    </row>
    <row r="73" spans="1:24" ht="15" customHeight="1" outlineLevel="1" x14ac:dyDescent="0.2">
      <c r="A73" s="28"/>
      <c r="B73" s="9" t="str">
        <f t="shared" si="93"/>
        <v xml:space="preserve">  l</v>
      </c>
      <c r="C73" s="297" t="str">
        <f t="shared" si="94"/>
        <v>nnnnnnnnnnnnnnnnnn</v>
      </c>
      <c r="D73" s="297"/>
      <c r="E73" s="16">
        <f t="shared" si="95"/>
        <v>0.6</v>
      </c>
      <c r="F73" s="30"/>
      <c r="G73" s="46">
        <f>IF('Strategic Analysis'!D73="","",IF('Strategic Analysis'!D73&gt;0,'Strategic Analysis'!D73))</f>
        <v>3</v>
      </c>
      <c r="H73" s="46" t="str">
        <f>IF('Strategic Analysis'!C73="","",IF('Strategic Analysis'!C73&gt;0,'Strategic Analysis'!C73))</f>
        <v>High</v>
      </c>
      <c r="I73" s="46">
        <f>IF('Strategic Analysis'!A73="","",IF('Strategic Analysis'!A73&gt;0,'Strategic Analysis'!A73))</f>
        <v>6.3</v>
      </c>
      <c r="J73" s="132" t="str">
        <f>IF('Strategic Analysis'!B73="","",IF('Strategic Analysis'!B73&gt;0,'Strategic Analysis'!B73))</f>
        <v>Is progress and development of talent monitored</v>
      </c>
      <c r="K73" s="14"/>
      <c r="L73" s="14"/>
      <c r="M73" s="124"/>
      <c r="N73" s="123"/>
      <c r="O73" s="261"/>
      <c r="P73" s="33"/>
      <c r="Q73" s="8" t="str">
        <f t="shared" si="96"/>
        <v/>
      </c>
      <c r="R73" s="268" t="str">
        <f t="shared" si="97"/>
        <v/>
      </c>
      <c r="S73" s="268"/>
      <c r="T73" s="11" t="str">
        <f t="shared" si="98"/>
        <v/>
      </c>
      <c r="U73" s="5"/>
      <c r="V73" s="204"/>
      <c r="W73" s="286"/>
      <c r="X73" s="204"/>
    </row>
    <row r="74" spans="1:24" ht="15" customHeight="1" outlineLevel="1" x14ac:dyDescent="0.2">
      <c r="A74" s="28"/>
      <c r="B74" s="9" t="str">
        <f t="shared" si="93"/>
        <v xml:space="preserve">     l</v>
      </c>
      <c r="C74" s="297" t="str">
        <f t="shared" si="94"/>
        <v>nnnnnnnnnnnnnnnnnnnnnnnn</v>
      </c>
      <c r="D74" s="297"/>
      <c r="E74" s="16">
        <f t="shared" si="95"/>
        <v>0.8</v>
      </c>
      <c r="F74" s="30"/>
      <c r="G74" s="46">
        <f>IF('Strategic Analysis'!D74="","",IF('Strategic Analysis'!D74&gt;0,'Strategic Analysis'!D74))</f>
        <v>4</v>
      </c>
      <c r="H74" s="46" t="str">
        <f>IF('Strategic Analysis'!C74="","",IF('Strategic Analysis'!C74&gt;0,'Strategic Analysis'!C74))</f>
        <v>Med</v>
      </c>
      <c r="I74" s="46">
        <f>IF('Strategic Analysis'!A74="","",IF('Strategic Analysis'!A74&gt;0,'Strategic Analysis'!A74))</f>
        <v>6.4</v>
      </c>
      <c r="J74" s="132" t="str">
        <f>IF('Strategic Analysis'!B74="","",IF('Strategic Analysis'!B74&gt;0,'Strategic Analysis'!B74))</f>
        <v>Carding system-is Talent carded</v>
      </c>
      <c r="K74" s="14"/>
      <c r="L74" s="14"/>
      <c r="M74" s="124"/>
      <c r="N74" s="123"/>
      <c r="O74" s="261"/>
      <c r="P74" s="33"/>
      <c r="Q74" s="8" t="str">
        <f t="shared" si="96"/>
        <v/>
      </c>
      <c r="R74" s="268" t="str">
        <f t="shared" si="97"/>
        <v/>
      </c>
      <c r="S74" s="268"/>
      <c r="T74" s="11" t="str">
        <f t="shared" si="98"/>
        <v/>
      </c>
      <c r="U74" s="5"/>
      <c r="V74" s="204"/>
      <c r="W74" s="286"/>
      <c r="X74" s="204"/>
    </row>
    <row r="75" spans="1:24" ht="15" customHeight="1" outlineLevel="1" x14ac:dyDescent="0.2">
      <c r="A75" s="28"/>
      <c r="B75" s="9" t="str">
        <f t="shared" si="93"/>
        <v xml:space="preserve">     l</v>
      </c>
      <c r="C75" s="297" t="str">
        <f t="shared" si="94"/>
        <v>nnnnnnnnnnnn</v>
      </c>
      <c r="D75" s="297"/>
      <c r="E75" s="16">
        <f t="shared" si="95"/>
        <v>0.4</v>
      </c>
      <c r="F75" s="30"/>
      <c r="G75" s="46">
        <f>IF('Strategic Analysis'!D75="","",IF('Strategic Analysis'!D75&gt;0,'Strategic Analysis'!D75))</f>
        <v>2</v>
      </c>
      <c r="H75" s="46" t="str">
        <f>IF('Strategic Analysis'!C75="","",IF('Strategic Analysis'!C75&gt;0,'Strategic Analysis'!C75))</f>
        <v>Med</v>
      </c>
      <c r="I75" s="46">
        <f>IF('Strategic Analysis'!A75="","",IF('Strategic Analysis'!A75&gt;0,'Strategic Analysis'!A75))</f>
        <v>6.5</v>
      </c>
      <c r="J75" s="132" t="str">
        <f>IF('Strategic Analysis'!B75="","",IF('Strategic Analysis'!B75&gt;0,'Strategic Analysis'!B75))</f>
        <v>Are Carding standards/criteria in place</v>
      </c>
      <c r="K75" s="14"/>
      <c r="L75" s="14"/>
      <c r="M75" s="124"/>
      <c r="N75" s="123"/>
      <c r="O75" s="261"/>
      <c r="P75" s="33"/>
      <c r="Q75" s="8" t="str">
        <f t="shared" si="96"/>
        <v/>
      </c>
      <c r="R75" s="268" t="str">
        <f t="shared" si="97"/>
        <v/>
      </c>
      <c r="S75" s="268"/>
      <c r="T75" s="11" t="str">
        <f t="shared" si="98"/>
        <v/>
      </c>
      <c r="U75" s="5"/>
      <c r="V75" s="204"/>
      <c r="W75" s="286"/>
      <c r="X75" s="204"/>
    </row>
    <row r="76" spans="1:24" ht="15" customHeight="1" outlineLevel="1" x14ac:dyDescent="0.2">
      <c r="A76" s="28"/>
      <c r="B76" s="9" t="str">
        <f t="shared" si="93"/>
        <v/>
      </c>
      <c r="C76" s="297" t="str">
        <f t="shared" si="94"/>
        <v/>
      </c>
      <c r="D76" s="297"/>
      <c r="E76" s="16" t="str">
        <f t="shared" si="95"/>
        <v/>
      </c>
      <c r="F76" s="30"/>
      <c r="G76" s="46" t="str">
        <f>IF('Strategic Analysis'!D76="","",IF('Strategic Analysis'!D76&gt;0,'Strategic Analysis'!D76))</f>
        <v/>
      </c>
      <c r="H76" s="46" t="str">
        <f>IF('Strategic Analysis'!C76="","",IF('Strategic Analysis'!C76&gt;0,'Strategic Analysis'!C76))</f>
        <v/>
      </c>
      <c r="I76" s="46">
        <f>IF('Strategic Analysis'!A76="","",IF('Strategic Analysis'!A76&gt;0,'Strategic Analysis'!A76))</f>
        <v>6.6</v>
      </c>
      <c r="J76" s="132" t="str">
        <f>IF('Strategic Analysis'!B76="","",IF('Strategic Analysis'!B76&gt;0,'Strategic Analysis'!B76))</f>
        <v/>
      </c>
      <c r="K76" s="14"/>
      <c r="L76" s="14"/>
      <c r="M76" s="124"/>
      <c r="N76" s="123"/>
      <c r="O76" s="261"/>
      <c r="P76" s="33"/>
      <c r="Q76" s="8" t="str">
        <f t="shared" si="96"/>
        <v/>
      </c>
      <c r="R76" s="268" t="str">
        <f t="shared" si="97"/>
        <v/>
      </c>
      <c r="S76" s="268"/>
      <c r="T76" s="11" t="str">
        <f t="shared" si="98"/>
        <v/>
      </c>
      <c r="U76" s="5"/>
      <c r="V76" s="204"/>
      <c r="W76" s="286"/>
      <c r="X76" s="204"/>
    </row>
    <row r="77" spans="1:24" ht="15" customHeight="1" outlineLevel="1" x14ac:dyDescent="0.2">
      <c r="A77" s="28"/>
      <c r="B77" s="9" t="str">
        <f t="shared" si="93"/>
        <v/>
      </c>
      <c r="C77" s="297" t="str">
        <f t="shared" si="94"/>
        <v/>
      </c>
      <c r="D77" s="297"/>
      <c r="E77" s="16" t="str">
        <f t="shared" si="95"/>
        <v/>
      </c>
      <c r="F77" s="30"/>
      <c r="G77" s="46" t="str">
        <f>IF('Strategic Analysis'!D77="","",IF('Strategic Analysis'!D77&gt;0,'Strategic Analysis'!D77))</f>
        <v/>
      </c>
      <c r="H77" s="46" t="str">
        <f>IF('Strategic Analysis'!C77="","",IF('Strategic Analysis'!C77&gt;0,'Strategic Analysis'!C77))</f>
        <v/>
      </c>
      <c r="I77" s="46">
        <f>IF('Strategic Analysis'!A77="","",IF('Strategic Analysis'!A77&gt;0,'Strategic Analysis'!A77))</f>
        <v>6.7</v>
      </c>
      <c r="J77" s="132" t="str">
        <f>IF('Strategic Analysis'!B77="","",IF('Strategic Analysis'!B77&gt;0,'Strategic Analysis'!B77))</f>
        <v/>
      </c>
      <c r="K77" s="14"/>
      <c r="L77" s="14"/>
      <c r="M77" s="124"/>
      <c r="N77" s="123"/>
      <c r="O77" s="261"/>
      <c r="P77" s="33"/>
      <c r="Q77" s="8" t="str">
        <f t="shared" si="96"/>
        <v/>
      </c>
      <c r="R77" s="268" t="str">
        <f t="shared" si="97"/>
        <v/>
      </c>
      <c r="S77" s="268"/>
      <c r="T77" s="11" t="str">
        <f t="shared" si="98"/>
        <v/>
      </c>
      <c r="U77" s="5"/>
      <c r="V77" s="204"/>
      <c r="W77" s="286"/>
      <c r="X77" s="204"/>
    </row>
    <row r="78" spans="1:24" ht="15" customHeight="1" outlineLevel="1" x14ac:dyDescent="0.2">
      <c r="A78" s="28"/>
      <c r="B78" s="9" t="str">
        <f t="shared" si="93"/>
        <v/>
      </c>
      <c r="C78" s="297" t="str">
        <f t="shared" si="94"/>
        <v/>
      </c>
      <c r="D78" s="297"/>
      <c r="E78" s="16" t="str">
        <f t="shared" si="95"/>
        <v/>
      </c>
      <c r="F78" s="30"/>
      <c r="G78" s="46" t="str">
        <f>IF('Strategic Analysis'!D78="","",IF('Strategic Analysis'!D78&gt;0,'Strategic Analysis'!D78))</f>
        <v/>
      </c>
      <c r="H78" s="46" t="str">
        <f>IF('Strategic Analysis'!C78="","",IF('Strategic Analysis'!C78&gt;0,'Strategic Analysis'!C78))</f>
        <v/>
      </c>
      <c r="I78" s="46">
        <f>IF('Strategic Analysis'!A78="","",IF('Strategic Analysis'!A78&gt;0,'Strategic Analysis'!A78))</f>
        <v>6.8</v>
      </c>
      <c r="J78" s="132" t="str">
        <f>IF('Strategic Analysis'!B78="","",IF('Strategic Analysis'!B78&gt;0,'Strategic Analysis'!B78))</f>
        <v/>
      </c>
      <c r="K78" s="14"/>
      <c r="L78" s="14"/>
      <c r="M78" s="124"/>
      <c r="N78" s="123"/>
      <c r="O78" s="261"/>
      <c r="P78" s="33"/>
      <c r="Q78" s="8" t="str">
        <f t="shared" si="96"/>
        <v/>
      </c>
      <c r="R78" s="268" t="str">
        <f t="shared" si="97"/>
        <v/>
      </c>
      <c r="S78" s="268"/>
      <c r="T78" s="11" t="str">
        <f t="shared" si="98"/>
        <v/>
      </c>
      <c r="U78" s="5"/>
      <c r="V78" s="204"/>
      <c r="W78" s="286"/>
      <c r="X78" s="204"/>
    </row>
    <row r="79" spans="1:24" ht="15" customHeight="1" outlineLevel="1" x14ac:dyDescent="0.2">
      <c r="A79" s="28"/>
      <c r="B79" s="9" t="str">
        <f t="shared" si="93"/>
        <v/>
      </c>
      <c r="C79" s="297" t="str">
        <f t="shared" si="94"/>
        <v/>
      </c>
      <c r="D79" s="297"/>
      <c r="E79" s="16" t="str">
        <f t="shared" si="95"/>
        <v/>
      </c>
      <c r="F79" s="30"/>
      <c r="G79" s="46" t="str">
        <f>IF('Strategic Analysis'!D79="","",IF('Strategic Analysis'!D79&gt;0,'Strategic Analysis'!D79))</f>
        <v/>
      </c>
      <c r="H79" s="46" t="str">
        <f>IF('Strategic Analysis'!C79="","",IF('Strategic Analysis'!C79&gt;0,'Strategic Analysis'!C79))</f>
        <v/>
      </c>
      <c r="I79" s="46">
        <f>IF('Strategic Analysis'!A79="","",IF('Strategic Analysis'!A79&gt;0,'Strategic Analysis'!A79))</f>
        <v>6.9</v>
      </c>
      <c r="J79" s="132" t="str">
        <f>IF('Strategic Analysis'!B79="","",IF('Strategic Analysis'!B79&gt;0,'Strategic Analysis'!B79))</f>
        <v/>
      </c>
      <c r="K79" s="14"/>
      <c r="L79" s="14"/>
      <c r="M79" s="124"/>
      <c r="N79" s="123"/>
      <c r="O79" s="261"/>
      <c r="P79" s="33"/>
      <c r="Q79" s="8" t="str">
        <f t="shared" si="96"/>
        <v/>
      </c>
      <c r="R79" s="268" t="str">
        <f t="shared" si="97"/>
        <v/>
      </c>
      <c r="S79" s="268"/>
      <c r="T79" s="11" t="str">
        <f t="shared" si="98"/>
        <v/>
      </c>
      <c r="U79" s="5"/>
      <c r="V79" s="204"/>
      <c r="W79" s="74"/>
      <c r="X79" s="204"/>
    </row>
    <row r="80" spans="1:24" ht="15" customHeight="1" outlineLevel="1" x14ac:dyDescent="0.2">
      <c r="A80" s="28"/>
      <c r="B80" s="9" t="str">
        <f t="shared" si="93"/>
        <v/>
      </c>
      <c r="C80" s="297" t="str">
        <f t="shared" si="94"/>
        <v/>
      </c>
      <c r="D80" s="297"/>
      <c r="E80" s="16" t="str">
        <f t="shared" si="95"/>
        <v/>
      </c>
      <c r="F80" s="30"/>
      <c r="G80" s="46" t="str">
        <f>IF('Strategic Analysis'!D80="","",IF('Strategic Analysis'!D80&gt;0,'Strategic Analysis'!D80))</f>
        <v/>
      </c>
      <c r="H80" s="46" t="str">
        <f>IF('Strategic Analysis'!C80="","",IF('Strategic Analysis'!C80&gt;0,'Strategic Analysis'!C80))</f>
        <v/>
      </c>
      <c r="I80" s="133">
        <f>IF('Strategic Analysis'!A80="","",IF('Strategic Analysis'!A80&gt;0,'Strategic Analysis'!A80))</f>
        <v>6.1</v>
      </c>
      <c r="J80" s="132" t="str">
        <f>IF('Strategic Analysis'!B80="","",IF('Strategic Analysis'!B80&gt;0,'Strategic Analysis'!B80))</f>
        <v/>
      </c>
      <c r="K80" s="14"/>
      <c r="L80" s="14"/>
      <c r="M80" s="124"/>
      <c r="N80" s="123"/>
      <c r="O80" s="259"/>
      <c r="P80" s="33"/>
      <c r="Q80" s="8" t="str">
        <f t="shared" si="96"/>
        <v/>
      </c>
      <c r="R80" s="268" t="str">
        <f t="shared" si="97"/>
        <v/>
      </c>
      <c r="S80" s="268"/>
      <c r="T80" s="11" t="str">
        <f t="shared" si="98"/>
        <v/>
      </c>
      <c r="U80" s="5"/>
      <c r="V80" s="204"/>
      <c r="W80" s="74"/>
      <c r="X80" s="204"/>
    </row>
    <row r="81" spans="1:24" ht="15" customHeight="1" x14ac:dyDescent="0.2">
      <c r="A81" s="28"/>
      <c r="B81" s="74"/>
      <c r="C81" s="92"/>
      <c r="D81" s="92"/>
      <c r="E81" s="100"/>
      <c r="F81" s="30"/>
      <c r="G81" s="73"/>
      <c r="H81" s="73"/>
      <c r="I81" s="99"/>
      <c r="J81" s="106"/>
      <c r="K81" s="97"/>
      <c r="L81" s="97"/>
      <c r="M81" s="263"/>
      <c r="N81" s="73"/>
      <c r="O81" s="259"/>
      <c r="P81" s="33"/>
      <c r="Q81" s="74"/>
      <c r="R81" s="74"/>
      <c r="S81" s="74"/>
      <c r="T81" s="74"/>
      <c r="U81" s="5"/>
      <c r="V81" s="204"/>
      <c r="W81" s="198" t="s">
        <v>163</v>
      </c>
      <c r="X81" s="204"/>
    </row>
    <row r="82" spans="1:24" ht="15" customHeight="1" x14ac:dyDescent="0.2">
      <c r="A82" s="28"/>
      <c r="B82" s="34" t="str">
        <f>IF(H82="","",IF(H82="High",(REPT(" ",2)&amp;"l"),IF(H82="Med",(REPT(" ",5)&amp;"l"),IF(H82="Low",(REPT(" ",8)&amp;"l"),""))))</f>
        <v xml:space="preserve">  l</v>
      </c>
      <c r="C82" s="295" t="str">
        <f>IF(G82="","",IF(G82&lt;3,REPT("n",INT(G82*6)),IF(G82=3,REPT("n",INT(G82*6)),IF(G82&gt;3,REPT("n",INT(G82*6))))))</f>
        <v>nnnnnnnnnnnn</v>
      </c>
      <c r="D82" s="295"/>
      <c r="E82" s="55">
        <f>IF(G82="","",IF(G82&gt;0,G82/5))</f>
        <v>0.4</v>
      </c>
      <c r="F82" s="30"/>
      <c r="G82" s="86">
        <f>IF('Strategic Analysis'!D82=0,"",IF('Strategic Analysis'!D82&gt;0,'Strategic Analysis'!D82))</f>
        <v>2</v>
      </c>
      <c r="H82" s="71" t="str">
        <f>IF('Strategic Analysis'!C82="","",IF('Strategic Analysis'!C82&gt;0,'Strategic Analysis'!C82))</f>
        <v>High</v>
      </c>
      <c r="I82" s="113">
        <f>IF('Strategic Analysis'!A82="","",IF('Strategic Analysis'!A82&gt;0,'Strategic Analysis'!A82))</f>
        <v>7</v>
      </c>
      <c r="J82" s="114" t="str">
        <f>IF('Strategic Analysis'!B82="","",IF('Strategic Analysis'!B82&gt;0,'Strategic Analysis'!B82))</f>
        <v xml:space="preserve">TALENT RECRUITMENT </v>
      </c>
      <c r="K82" s="59"/>
      <c r="L82" s="59"/>
      <c r="M82" s="120"/>
      <c r="N82" s="257">
        <f>IFERROR(AVERAGEIF(N83:N92,"&gt;0"),0)</f>
        <v>0</v>
      </c>
      <c r="O82" s="261"/>
      <c r="P82" s="33"/>
      <c r="Q82" s="117" t="str">
        <f>IF(N82=0,"",IF(N82&gt;0,N82/5))</f>
        <v/>
      </c>
      <c r="R82" s="274" t="str">
        <f t="shared" ref="R82:R83" si="99">IF(N82&lt;3,REPT("n",INT(N82*6)),IF(N82=3,REPT("n",INT(N82*6)),IF(N82&gt;3,REPT("n",INT(N82*6)))))</f>
        <v/>
      </c>
      <c r="S82" s="274"/>
      <c r="T82" s="10" t="str">
        <f t="shared" si="38"/>
        <v/>
      </c>
      <c r="U82" s="5"/>
      <c r="V82" s="204"/>
      <c r="W82" s="74"/>
      <c r="X82" s="204"/>
    </row>
    <row r="83" spans="1:24" ht="15" customHeight="1" outlineLevel="1" x14ac:dyDescent="0.2">
      <c r="A83" s="28"/>
      <c r="B83" s="9" t="str">
        <f>IF(H82="","",IF(H83="High",(REPT(" ",2)&amp;"l"),IF(H83="Med",(REPT(" ",5)&amp;"l"),IF(H83="Low",(REPT(" ",8)&amp;"l"),""))))</f>
        <v xml:space="preserve">     l</v>
      </c>
      <c r="C83" s="296" t="str">
        <f>IF(G83="","",IF(G83&lt;3,REPT("n",INT(G83*6)),IF(G83=3,REPT("n",INT(G83*6)),IF(G83&gt;3,REPT("n",INT(G83*6))))))</f>
        <v>nnnnnn</v>
      </c>
      <c r="D83" s="296"/>
      <c r="E83" s="8">
        <f>IF(G83="","",IF(G83&gt;0,G83/5))</f>
        <v>0.2</v>
      </c>
      <c r="F83" s="30"/>
      <c r="G83" s="46">
        <f>IF('Strategic Analysis'!D83="","",IF('Strategic Analysis'!D83&gt;0,'Strategic Analysis'!D83))</f>
        <v>1</v>
      </c>
      <c r="H83" s="46" t="str">
        <f>IF('Strategic Analysis'!C83="","",IF('Strategic Analysis'!C83&gt;0,'Strategic Analysis'!C83))</f>
        <v>Med</v>
      </c>
      <c r="I83" s="46">
        <f>IF('Strategic Analysis'!A83="","",IF('Strategic Analysis'!A83&gt;0,'Strategic Analysis'!A83))</f>
        <v>7.1</v>
      </c>
      <c r="J83" s="132" t="str">
        <f>IF('Strategic Analysis'!B83="","",IF('Strategic Analysis'!B83&gt;0,'Strategic Analysis'!B83))</f>
        <v>Cooperation with schools</v>
      </c>
      <c r="K83" s="15"/>
      <c r="L83" s="15"/>
      <c r="M83" s="124"/>
      <c r="N83" s="123"/>
      <c r="O83" s="259"/>
      <c r="P83" s="33"/>
      <c r="Q83" s="8" t="str">
        <f t="shared" ref="Q83" si="100">IF(N83="","",IF(N83&gt;0,N83/5))</f>
        <v/>
      </c>
      <c r="R83" s="268" t="str">
        <f t="shared" si="99"/>
        <v/>
      </c>
      <c r="S83" s="268"/>
      <c r="T83" s="11" t="str">
        <f t="shared" si="38"/>
        <v/>
      </c>
      <c r="U83" s="5"/>
      <c r="V83" s="204"/>
      <c r="W83" s="74"/>
      <c r="X83" s="204"/>
    </row>
    <row r="84" spans="1:24" ht="15" customHeight="1" outlineLevel="1" x14ac:dyDescent="0.2">
      <c r="A84" s="28"/>
      <c r="B84" s="9" t="str">
        <f t="shared" ref="B84:B92" si="101">IF(H83="","",IF(H84="High",(REPT(" ",2)&amp;"l"),IF(H84="Med",(REPT(" ",5)&amp;"l"),IF(H84="Low",(REPT(" ",8)&amp;"l"),""))))</f>
        <v xml:space="preserve">  l</v>
      </c>
      <c r="C84" s="296" t="str">
        <f t="shared" ref="C84:C92" si="102">IF(G84="","",IF(G84&lt;3,REPT("n",INT(G84*6)),IF(G84=3,REPT("n",INT(G84*6)),IF(G84&gt;3,REPT("n",INT(G84*6))))))</f>
        <v>nnnnnnnnnnnn</v>
      </c>
      <c r="D84" s="296"/>
      <c r="E84" s="8">
        <f t="shared" ref="E84:E92" si="103">IF(G84="","",IF(G84&gt;0,G84/5))</f>
        <v>0.4</v>
      </c>
      <c r="F84" s="30"/>
      <c r="G84" s="46">
        <f>IF('Strategic Analysis'!D84="","",IF('Strategic Analysis'!D84&gt;0,'Strategic Analysis'!D84))</f>
        <v>2</v>
      </c>
      <c r="H84" s="46" t="str">
        <f>IF('Strategic Analysis'!C84="","",IF('Strategic Analysis'!C84&gt;0,'Strategic Analysis'!C84))</f>
        <v>High</v>
      </c>
      <c r="I84" s="46">
        <f>IF('Strategic Analysis'!A84="","",IF('Strategic Analysis'!A84&gt;0,'Strategic Analysis'!A84))</f>
        <v>7.2</v>
      </c>
      <c r="J84" s="132" t="str">
        <f>IF('Strategic Analysis'!B84="","",IF('Strategic Analysis'!B84&gt;0,'Strategic Analysis'!B84))</f>
        <v>Governmental schools</v>
      </c>
      <c r="K84" s="15"/>
      <c r="L84" s="15"/>
      <c r="M84" s="124"/>
      <c r="N84" s="123"/>
      <c r="O84" s="259"/>
      <c r="P84" s="33"/>
      <c r="Q84" s="8" t="str">
        <f t="shared" ref="Q84:Q92" si="104">IF(N84="","",IF(N84&gt;0,N84/5))</f>
        <v/>
      </c>
      <c r="R84" s="268" t="str">
        <f t="shared" ref="R84:R92" si="105">IF(N84&lt;3,REPT("n",INT(N84*6)),IF(N84=3,REPT("n",INT(N84*6)),IF(N84&gt;3,REPT("n",INT(N84*6)))))</f>
        <v/>
      </c>
      <c r="S84" s="268"/>
      <c r="T84" s="11" t="str">
        <f t="shared" ref="T84:T92" si="106">IF(M84="","",IF(M84="High",(REPT(" ",8)&amp;"l"),IF(M84="Med",(REPT(" ",5)&amp;"l"),IF(M84="Low",(REPT(" ",0*2)&amp;"l"),""))))</f>
        <v/>
      </c>
      <c r="U84" s="5"/>
      <c r="V84" s="204"/>
      <c r="W84" s="285" t="str">
        <f>Q82</f>
        <v/>
      </c>
      <c r="X84" s="204"/>
    </row>
    <row r="85" spans="1:24" ht="15" customHeight="1" outlineLevel="1" x14ac:dyDescent="0.2">
      <c r="A85" s="28"/>
      <c r="B85" s="9" t="str">
        <f t="shared" si="101"/>
        <v xml:space="preserve">     l</v>
      </c>
      <c r="C85" s="296" t="str">
        <f t="shared" si="102"/>
        <v>nnnnnnnnnnnnnnnnnnnnnnnn</v>
      </c>
      <c r="D85" s="296"/>
      <c r="E85" s="8">
        <f t="shared" si="103"/>
        <v>0.8</v>
      </c>
      <c r="F85" s="30"/>
      <c r="G85" s="46">
        <f>IF('Strategic Analysis'!D85="","",IF('Strategic Analysis'!D85&gt;0,'Strategic Analysis'!D85))</f>
        <v>4</v>
      </c>
      <c r="H85" s="46" t="str">
        <f>IF('Strategic Analysis'!C85="","",IF('Strategic Analysis'!C85&gt;0,'Strategic Analysis'!C85))</f>
        <v>Med</v>
      </c>
      <c r="I85" s="46">
        <f>IF('Strategic Analysis'!A85="","",IF('Strategic Analysis'!A85&gt;0,'Strategic Analysis'!A85))</f>
        <v>7.3</v>
      </c>
      <c r="J85" s="132" t="str">
        <f>IF('Strategic Analysis'!B85="","",IF('Strategic Analysis'!B85&gt;0,'Strategic Analysis'!B85))</f>
        <v>Cooperation with clubs</v>
      </c>
      <c r="K85" s="15"/>
      <c r="L85" s="15"/>
      <c r="M85" s="124"/>
      <c r="N85" s="123"/>
      <c r="O85" s="259"/>
      <c r="P85" s="33"/>
      <c r="Q85" s="8" t="str">
        <f t="shared" si="104"/>
        <v/>
      </c>
      <c r="R85" s="268" t="str">
        <f t="shared" si="105"/>
        <v/>
      </c>
      <c r="S85" s="268"/>
      <c r="T85" s="11" t="str">
        <f t="shared" si="106"/>
        <v/>
      </c>
      <c r="U85" s="5"/>
      <c r="V85" s="204"/>
      <c r="W85" s="286"/>
      <c r="X85" s="204"/>
    </row>
    <row r="86" spans="1:24" ht="15" customHeight="1" outlineLevel="1" x14ac:dyDescent="0.2">
      <c r="A86" s="28"/>
      <c r="B86" s="9" t="str">
        <f t="shared" si="101"/>
        <v xml:space="preserve">  l</v>
      </c>
      <c r="C86" s="296" t="str">
        <f t="shared" si="102"/>
        <v>nnnnnn</v>
      </c>
      <c r="D86" s="296"/>
      <c r="E86" s="8">
        <f t="shared" si="103"/>
        <v>0.2</v>
      </c>
      <c r="F86" s="30"/>
      <c r="G86" s="46">
        <f>IF('Strategic Analysis'!D86="","",IF('Strategic Analysis'!D86&gt;0,'Strategic Analysis'!D86))</f>
        <v>1</v>
      </c>
      <c r="H86" s="46" t="str">
        <f>IF('Strategic Analysis'!C86="","",IF('Strategic Analysis'!C86&gt;0,'Strategic Analysis'!C86))</f>
        <v>High</v>
      </c>
      <c r="I86" s="46">
        <f>IF('Strategic Analysis'!A86="","",IF('Strategic Analysis'!A86&gt;0,'Strategic Analysis'!A86))</f>
        <v>7.4</v>
      </c>
      <c r="J86" s="132" t="str">
        <f>IF('Strategic Analysis'!B86="","",IF('Strategic Analysis'!B86&gt;0,'Strategic Analysis'!B86))</f>
        <v>Cooperation with community</v>
      </c>
      <c r="K86" s="15"/>
      <c r="L86" s="15"/>
      <c r="M86" s="124"/>
      <c r="N86" s="123"/>
      <c r="O86" s="259"/>
      <c r="P86" s="33"/>
      <c r="Q86" s="8" t="str">
        <f t="shared" si="104"/>
        <v/>
      </c>
      <c r="R86" s="268" t="str">
        <f t="shared" si="105"/>
        <v/>
      </c>
      <c r="S86" s="268"/>
      <c r="T86" s="11" t="str">
        <f t="shared" si="106"/>
        <v/>
      </c>
      <c r="U86" s="5"/>
      <c r="V86" s="204"/>
      <c r="W86" s="286"/>
      <c r="X86" s="204"/>
    </row>
    <row r="87" spans="1:24" ht="15" customHeight="1" outlineLevel="1" x14ac:dyDescent="0.2">
      <c r="A87" s="28"/>
      <c r="B87" s="9" t="str">
        <f t="shared" si="101"/>
        <v/>
      </c>
      <c r="C87" s="296" t="str">
        <f t="shared" si="102"/>
        <v/>
      </c>
      <c r="D87" s="296"/>
      <c r="E87" s="8" t="str">
        <f t="shared" si="103"/>
        <v/>
      </c>
      <c r="F87" s="30"/>
      <c r="G87" s="46" t="str">
        <f>IF('Strategic Analysis'!D87="","",IF('Strategic Analysis'!D87&gt;0,'Strategic Analysis'!D87))</f>
        <v/>
      </c>
      <c r="H87" s="46" t="str">
        <f>IF('Strategic Analysis'!C87="","",IF('Strategic Analysis'!C87&gt;0,'Strategic Analysis'!C87))</f>
        <v/>
      </c>
      <c r="I87" s="46">
        <f>IF('Strategic Analysis'!A87="","",IF('Strategic Analysis'!A87&gt;0,'Strategic Analysis'!A87))</f>
        <v>7.5</v>
      </c>
      <c r="J87" s="132" t="str">
        <f>IF('Strategic Analysis'!B87="","",IF('Strategic Analysis'!B87&gt;0,'Strategic Analysis'!B87))</f>
        <v/>
      </c>
      <c r="K87" s="15"/>
      <c r="L87" s="15"/>
      <c r="M87" s="124"/>
      <c r="N87" s="123"/>
      <c r="O87" s="259"/>
      <c r="P87" s="33"/>
      <c r="Q87" s="8" t="str">
        <f t="shared" si="104"/>
        <v/>
      </c>
      <c r="R87" s="268" t="str">
        <f t="shared" si="105"/>
        <v/>
      </c>
      <c r="S87" s="268"/>
      <c r="T87" s="11" t="str">
        <f t="shared" si="106"/>
        <v/>
      </c>
      <c r="U87" s="5"/>
      <c r="V87" s="204"/>
      <c r="W87" s="286"/>
      <c r="X87" s="204"/>
    </row>
    <row r="88" spans="1:24" ht="15" customHeight="1" outlineLevel="1" x14ac:dyDescent="0.2">
      <c r="A88" s="28"/>
      <c r="B88" s="9" t="str">
        <f t="shared" si="101"/>
        <v/>
      </c>
      <c r="C88" s="296" t="str">
        <f t="shared" si="102"/>
        <v/>
      </c>
      <c r="D88" s="296"/>
      <c r="E88" s="8" t="str">
        <f t="shared" si="103"/>
        <v/>
      </c>
      <c r="F88" s="30"/>
      <c r="G88" s="46" t="str">
        <f>IF('Strategic Analysis'!D88="","",IF('Strategic Analysis'!D88&gt;0,'Strategic Analysis'!D88))</f>
        <v/>
      </c>
      <c r="H88" s="46" t="str">
        <f>IF('Strategic Analysis'!C88="","",IF('Strategic Analysis'!C88&gt;0,'Strategic Analysis'!C88))</f>
        <v/>
      </c>
      <c r="I88" s="46">
        <f>IF('Strategic Analysis'!A88="","",IF('Strategic Analysis'!A88&gt;0,'Strategic Analysis'!A88))</f>
        <v>7.6</v>
      </c>
      <c r="J88" s="132" t="str">
        <f>IF('Strategic Analysis'!B88="","",IF('Strategic Analysis'!B88&gt;0,'Strategic Analysis'!B88))</f>
        <v/>
      </c>
      <c r="K88" s="15"/>
      <c r="L88" s="15"/>
      <c r="M88" s="124"/>
      <c r="N88" s="123"/>
      <c r="O88" s="259"/>
      <c r="P88" s="33"/>
      <c r="Q88" s="8" t="str">
        <f t="shared" si="104"/>
        <v/>
      </c>
      <c r="R88" s="268" t="str">
        <f t="shared" si="105"/>
        <v/>
      </c>
      <c r="S88" s="268"/>
      <c r="T88" s="11" t="str">
        <f t="shared" si="106"/>
        <v/>
      </c>
      <c r="U88" s="5"/>
      <c r="V88" s="204"/>
      <c r="W88" s="286"/>
      <c r="X88" s="204"/>
    </row>
    <row r="89" spans="1:24" ht="15" customHeight="1" outlineLevel="1" x14ac:dyDescent="0.2">
      <c r="A89" s="28"/>
      <c r="B89" s="9" t="str">
        <f t="shared" si="101"/>
        <v/>
      </c>
      <c r="C89" s="296" t="str">
        <f t="shared" si="102"/>
        <v/>
      </c>
      <c r="D89" s="296"/>
      <c r="E89" s="8" t="str">
        <f t="shared" si="103"/>
        <v/>
      </c>
      <c r="F89" s="30"/>
      <c r="G89" s="46" t="str">
        <f>IF('Strategic Analysis'!D89="","",IF('Strategic Analysis'!D89&gt;0,'Strategic Analysis'!D89))</f>
        <v/>
      </c>
      <c r="H89" s="46" t="str">
        <f>IF('Strategic Analysis'!C89="","",IF('Strategic Analysis'!C89&gt;0,'Strategic Analysis'!C89))</f>
        <v/>
      </c>
      <c r="I89" s="46">
        <f>IF('Strategic Analysis'!A89="","",IF('Strategic Analysis'!A89&gt;0,'Strategic Analysis'!A89))</f>
        <v>7.7</v>
      </c>
      <c r="J89" s="132" t="str">
        <f>IF('Strategic Analysis'!B89="","",IF('Strategic Analysis'!B89&gt;0,'Strategic Analysis'!B89))</f>
        <v/>
      </c>
      <c r="K89" s="15"/>
      <c r="L89" s="15"/>
      <c r="M89" s="124"/>
      <c r="N89" s="123"/>
      <c r="O89" s="259"/>
      <c r="P89" s="33"/>
      <c r="Q89" s="8" t="str">
        <f t="shared" si="104"/>
        <v/>
      </c>
      <c r="R89" s="268" t="str">
        <f t="shared" si="105"/>
        <v/>
      </c>
      <c r="S89" s="268"/>
      <c r="T89" s="11" t="str">
        <f t="shared" si="106"/>
        <v/>
      </c>
      <c r="U89" s="5"/>
      <c r="V89" s="204"/>
      <c r="W89" s="286"/>
      <c r="X89" s="204"/>
    </row>
    <row r="90" spans="1:24" ht="15" customHeight="1" outlineLevel="1" x14ac:dyDescent="0.2">
      <c r="A90" s="28"/>
      <c r="B90" s="9" t="str">
        <f t="shared" si="101"/>
        <v/>
      </c>
      <c r="C90" s="296" t="str">
        <f t="shared" si="102"/>
        <v/>
      </c>
      <c r="D90" s="296"/>
      <c r="E90" s="8" t="str">
        <f t="shared" si="103"/>
        <v/>
      </c>
      <c r="F90" s="30"/>
      <c r="G90" s="46" t="str">
        <f>IF('Strategic Analysis'!D90="","",IF('Strategic Analysis'!D90&gt;0,'Strategic Analysis'!D90))</f>
        <v/>
      </c>
      <c r="H90" s="46" t="str">
        <f>IF('Strategic Analysis'!C90="","",IF('Strategic Analysis'!C90&gt;0,'Strategic Analysis'!C90))</f>
        <v/>
      </c>
      <c r="I90" s="46">
        <f>IF('Strategic Analysis'!A90="","",IF('Strategic Analysis'!A90&gt;0,'Strategic Analysis'!A90))</f>
        <v>7.8</v>
      </c>
      <c r="J90" s="132" t="str">
        <f>IF('Strategic Analysis'!B90="","",IF('Strategic Analysis'!B90&gt;0,'Strategic Analysis'!B90))</f>
        <v/>
      </c>
      <c r="K90" s="15"/>
      <c r="L90" s="15"/>
      <c r="M90" s="124"/>
      <c r="N90" s="123"/>
      <c r="O90" s="259"/>
      <c r="P90" s="33"/>
      <c r="Q90" s="8" t="str">
        <f t="shared" si="104"/>
        <v/>
      </c>
      <c r="R90" s="268" t="str">
        <f t="shared" si="105"/>
        <v/>
      </c>
      <c r="S90" s="268"/>
      <c r="T90" s="11" t="str">
        <f t="shared" si="106"/>
        <v/>
      </c>
      <c r="U90" s="5"/>
      <c r="V90" s="204"/>
      <c r="W90" s="286"/>
      <c r="X90" s="204"/>
    </row>
    <row r="91" spans="1:24" ht="15" customHeight="1" outlineLevel="1" x14ac:dyDescent="0.2">
      <c r="A91" s="28"/>
      <c r="B91" s="9" t="str">
        <f t="shared" si="101"/>
        <v/>
      </c>
      <c r="C91" s="296" t="str">
        <f t="shared" si="102"/>
        <v/>
      </c>
      <c r="D91" s="296"/>
      <c r="E91" s="8" t="str">
        <f t="shared" si="103"/>
        <v/>
      </c>
      <c r="F91" s="30"/>
      <c r="G91" s="46" t="str">
        <f>IF('Strategic Analysis'!D91="","",IF('Strategic Analysis'!D91&gt;0,'Strategic Analysis'!D91))</f>
        <v/>
      </c>
      <c r="H91" s="46" t="str">
        <f>IF('Strategic Analysis'!C91="","",IF('Strategic Analysis'!C91&gt;0,'Strategic Analysis'!C91))</f>
        <v/>
      </c>
      <c r="I91" s="46">
        <f>IF('Strategic Analysis'!A91="","",IF('Strategic Analysis'!A91&gt;0,'Strategic Analysis'!A91))</f>
        <v>7.9</v>
      </c>
      <c r="J91" s="132" t="str">
        <f>IF('Strategic Analysis'!B91="","",IF('Strategic Analysis'!B91&gt;0,'Strategic Analysis'!B91))</f>
        <v/>
      </c>
      <c r="K91" s="15"/>
      <c r="L91" s="15"/>
      <c r="M91" s="124"/>
      <c r="N91" s="123"/>
      <c r="O91" s="259"/>
      <c r="P91" s="33"/>
      <c r="Q91" s="8" t="str">
        <f t="shared" si="104"/>
        <v/>
      </c>
      <c r="R91" s="268" t="str">
        <f t="shared" si="105"/>
        <v/>
      </c>
      <c r="S91" s="268"/>
      <c r="T91" s="11" t="str">
        <f t="shared" si="106"/>
        <v/>
      </c>
      <c r="U91" s="5"/>
      <c r="V91" s="204"/>
      <c r="W91" s="74"/>
      <c r="X91" s="204"/>
    </row>
    <row r="92" spans="1:24" ht="15" customHeight="1" outlineLevel="1" x14ac:dyDescent="0.2">
      <c r="A92" s="28"/>
      <c r="B92" s="9" t="str">
        <f t="shared" si="101"/>
        <v/>
      </c>
      <c r="C92" s="296" t="str">
        <f t="shared" si="102"/>
        <v/>
      </c>
      <c r="D92" s="296"/>
      <c r="E92" s="8" t="str">
        <f t="shared" si="103"/>
        <v/>
      </c>
      <c r="F92" s="30"/>
      <c r="G92" s="46" t="str">
        <f>IF('Strategic Analysis'!D92="","",IF('Strategic Analysis'!D92&gt;0,'Strategic Analysis'!D92))</f>
        <v/>
      </c>
      <c r="H92" s="46" t="str">
        <f>IF('Strategic Analysis'!C92="","",IF('Strategic Analysis'!C92&gt;0,'Strategic Analysis'!C92))</f>
        <v/>
      </c>
      <c r="I92" s="133">
        <f>IF('Strategic Analysis'!A92="","",IF('Strategic Analysis'!A92&gt;0,'Strategic Analysis'!A92))</f>
        <v>7.1</v>
      </c>
      <c r="J92" s="132" t="str">
        <f>IF('Strategic Analysis'!B92="","",IF('Strategic Analysis'!B92&gt;0,'Strategic Analysis'!B92))</f>
        <v/>
      </c>
      <c r="K92" s="15"/>
      <c r="L92" s="15"/>
      <c r="M92" s="124"/>
      <c r="N92" s="123"/>
      <c r="O92" s="259"/>
      <c r="P92" s="33"/>
      <c r="Q92" s="8" t="str">
        <f t="shared" si="104"/>
        <v/>
      </c>
      <c r="R92" s="268" t="str">
        <f t="shared" si="105"/>
        <v/>
      </c>
      <c r="S92" s="268"/>
      <c r="T92" s="11" t="str">
        <f t="shared" si="106"/>
        <v/>
      </c>
      <c r="U92" s="5"/>
      <c r="V92" s="204"/>
      <c r="W92" s="74"/>
      <c r="X92" s="204"/>
    </row>
    <row r="93" spans="1:24" ht="15" customHeight="1" x14ac:dyDescent="0.2">
      <c r="A93" s="28"/>
      <c r="B93" s="74"/>
      <c r="C93" s="92"/>
      <c r="D93" s="92"/>
      <c r="E93" s="100"/>
      <c r="F93" s="30"/>
      <c r="G93" s="73"/>
      <c r="H93" s="73"/>
      <c r="I93" s="96"/>
      <c r="J93" s="106"/>
      <c r="K93" s="97"/>
      <c r="L93" s="97"/>
      <c r="M93" s="263"/>
      <c r="N93" s="73"/>
      <c r="O93" s="259"/>
      <c r="P93" s="33"/>
      <c r="Q93" s="74"/>
      <c r="R93" s="74"/>
      <c r="S93" s="74"/>
      <c r="T93" s="74"/>
      <c r="U93" s="5"/>
      <c r="V93" s="204"/>
      <c r="W93" s="198" t="s">
        <v>164</v>
      </c>
      <c r="X93" s="204"/>
    </row>
    <row r="94" spans="1:24" ht="15" customHeight="1" x14ac:dyDescent="0.2">
      <c r="A94" s="28"/>
      <c r="B94" s="34" t="str">
        <f>IF(H94="","",IF(H94="High",(REPT(" ",2)&amp;"l"),IF(H94="Med",(REPT(" ",5)&amp;"l"),IF(H94="Low",(REPT(" ",8)&amp;"l"),""))))</f>
        <v xml:space="preserve">     l</v>
      </c>
      <c r="C94" s="295" t="str">
        <f>IF(G94="","",IF(G94&lt;3,REPT("n",INT(G94*6)),IF(G94=3,REPT("n",INT(G94*6)),IF(G94&gt;3,REPT("n",INT(G94*6))))))</f>
        <v>nnnnnnnnnnnn</v>
      </c>
      <c r="D94" s="295"/>
      <c r="E94" s="55">
        <f>IF(G94="","",IF(G94&gt;0,G94/5))</f>
        <v>0.4</v>
      </c>
      <c r="F94" s="30"/>
      <c r="G94" s="86">
        <f>IF('Strategic Analysis'!D94=0,"",IF('Strategic Analysis'!D94&gt;0,'Strategic Analysis'!D94))</f>
        <v>2</v>
      </c>
      <c r="H94" s="71" t="str">
        <f>IF('Strategic Analysis'!C94="","",IF('Strategic Analysis'!C94&gt;0,'Strategic Analysis'!C94))</f>
        <v>Med</v>
      </c>
      <c r="I94" s="113">
        <f>IF('Strategic Analysis'!A94="","",IF('Strategic Analysis'!A94&gt;0,'Strategic Analysis'!A94))</f>
        <v>8</v>
      </c>
      <c r="J94" s="114" t="str">
        <f>IF('Strategic Analysis'!B94="","",IF('Strategic Analysis'!B94&gt;0,'Strategic Analysis'!B94))</f>
        <v>TECHNICAL OFFICIALS SITUATION</v>
      </c>
      <c r="K94" s="59"/>
      <c r="L94" s="59"/>
      <c r="M94" s="120"/>
      <c r="N94" s="257">
        <f>IFERROR(AVERAGEIF(N95:N104,"&gt;0"),0)</f>
        <v>0</v>
      </c>
      <c r="O94" s="261"/>
      <c r="P94" s="33"/>
      <c r="Q94" s="117" t="str">
        <f>IF(N94=0,"",IF(N94&gt;0,N94/5))</f>
        <v/>
      </c>
      <c r="R94" s="274" t="str">
        <f t="shared" ref="R94:R95" si="107">IF(N94&lt;3,REPT("n",INT(N94*6)),IF(N94=3,REPT("n",INT(N94*6)),IF(N94&gt;3,REPT("n",INT(N94*6)))))</f>
        <v/>
      </c>
      <c r="S94" s="274"/>
      <c r="T94" s="10" t="str">
        <f t="shared" si="38"/>
        <v/>
      </c>
      <c r="U94" s="5"/>
      <c r="V94" s="204"/>
      <c r="W94" s="74"/>
      <c r="X94" s="204"/>
    </row>
    <row r="95" spans="1:24" ht="15" customHeight="1" outlineLevel="1" x14ac:dyDescent="0.2">
      <c r="A95" s="28"/>
      <c r="B95" s="9" t="str">
        <f>IF(H94="","",IF(H95="High",(REPT(" ",2)&amp;"l"),IF(H95="Med",(REPT(" ",5)&amp;"l"),IF(H95="Low",(REPT(" ",8)&amp;"l"),""))))</f>
        <v xml:space="preserve">  l</v>
      </c>
      <c r="C95" s="296" t="str">
        <f>IF(G95="","",IF(G95&lt;3,REPT("n",INT(G95*6)),IF(G95=3,REPT("n",INT(G95*6)),IF(G95&gt;3,REPT("n",INT(G95*6))))))</f>
        <v>nnnnnn</v>
      </c>
      <c r="D95" s="296"/>
      <c r="E95" s="8">
        <f>IF(G95="","",IF(G95&gt;0,G95/5))</f>
        <v>0.2</v>
      </c>
      <c r="F95" s="30"/>
      <c r="G95" s="46">
        <f>IF('Strategic Analysis'!D95="","",IF('Strategic Analysis'!D95&gt;0,'Strategic Analysis'!D95))</f>
        <v>1</v>
      </c>
      <c r="H95" s="46" t="str">
        <f>IF('Strategic Analysis'!C95="","",IF('Strategic Analysis'!C95&gt;0,'Strategic Analysis'!C95))</f>
        <v>High</v>
      </c>
      <c r="I95" s="46">
        <f>IF('Strategic Analysis'!A95="","",IF('Strategic Analysis'!A95&gt;0,'Strategic Analysis'!A95))</f>
        <v>8.1</v>
      </c>
      <c r="J95" s="132" t="str">
        <f>IF('Strategic Analysis'!B95="","",IF('Strategic Analysis'!B95&gt;0,'Strategic Analysis'!B95))</f>
        <v>Level of certification: NTO, ATO, ITO</v>
      </c>
      <c r="K95" s="14"/>
      <c r="L95" s="14"/>
      <c r="M95" s="124"/>
      <c r="N95" s="123"/>
      <c r="O95" s="259"/>
      <c r="P95" s="33"/>
      <c r="Q95" s="8" t="str">
        <f t="shared" ref="Q95" si="108">IF(N95="","",IF(N95&gt;0,N95/5))</f>
        <v/>
      </c>
      <c r="R95" s="268" t="str">
        <f t="shared" si="107"/>
        <v/>
      </c>
      <c r="S95" s="268"/>
      <c r="T95" s="11" t="str">
        <f t="shared" si="38"/>
        <v/>
      </c>
      <c r="U95" s="5"/>
      <c r="V95" s="204"/>
      <c r="W95" s="220"/>
      <c r="X95" s="204"/>
    </row>
    <row r="96" spans="1:24" ht="15" customHeight="1" outlineLevel="1" x14ac:dyDescent="0.2">
      <c r="A96" s="28"/>
      <c r="B96" s="9" t="str">
        <f t="shared" ref="B96:B104" si="109">IF(H95="","",IF(H96="High",(REPT(" ",2)&amp;"l"),IF(H96="Med",(REPT(" ",5)&amp;"l"),IF(H96="Low",(REPT(" ",8)&amp;"l"),""))))</f>
        <v xml:space="preserve">     l</v>
      </c>
      <c r="C96" s="296" t="str">
        <f t="shared" ref="C96:C104" si="110">IF(G96="","",IF(G96&lt;3,REPT("n",INT(G96*6)),IF(G96=3,REPT("n",INT(G96*6)),IF(G96&gt;3,REPT("n",INT(G96*6))))))</f>
        <v>nnnnnnnnnnnnnnnnnn</v>
      </c>
      <c r="D96" s="296"/>
      <c r="E96" s="8">
        <f t="shared" ref="E96:E104" si="111">IF(G96="","",IF(G96&gt;0,G96/5))</f>
        <v>0.6</v>
      </c>
      <c r="F96" s="30"/>
      <c r="G96" s="46">
        <f>IF('Strategic Analysis'!D96="","",IF('Strategic Analysis'!D96&gt;0,'Strategic Analysis'!D96))</f>
        <v>3</v>
      </c>
      <c r="H96" s="46" t="str">
        <f>IF('Strategic Analysis'!C96="","",IF('Strategic Analysis'!C96&gt;0,'Strategic Analysis'!C96))</f>
        <v>Med</v>
      </c>
      <c r="I96" s="46">
        <f>IF('Strategic Analysis'!A96="","",IF('Strategic Analysis'!A96&gt;0,'Strategic Analysis'!A96))</f>
        <v>8.1999999999999993</v>
      </c>
      <c r="J96" s="132" t="str">
        <f>IF('Strategic Analysis'!B96="","",IF('Strategic Analysis'!B96&gt;0,'Strategic Analysis'!B96))</f>
        <v>Active officiating</v>
      </c>
      <c r="K96" s="15"/>
      <c r="L96" s="15"/>
      <c r="M96" s="124"/>
      <c r="N96" s="123"/>
      <c r="O96" s="259"/>
      <c r="P96" s="33"/>
      <c r="Q96" s="8" t="str">
        <f t="shared" ref="Q96:Q104" si="112">IF(N96="","",IF(N96&gt;0,N96/5))</f>
        <v/>
      </c>
      <c r="R96" s="268" t="str">
        <f t="shared" ref="R96:R104" si="113">IF(N96&lt;3,REPT("n",INT(N96*6)),IF(N96=3,REPT("n",INT(N96*6)),IF(N96&gt;3,REPT("n",INT(N96*6)))))</f>
        <v/>
      </c>
      <c r="S96" s="268"/>
      <c r="T96" s="11" t="str">
        <f t="shared" ref="T96:T104" si="114">IF(M96="","",IF(M96="High",(REPT(" ",8)&amp;"l"),IF(M96="Med",(REPT(" ",5)&amp;"l"),IF(M96="Low",(REPT(" ",0*2)&amp;"l"),""))))</f>
        <v/>
      </c>
      <c r="U96" s="5"/>
      <c r="V96" s="204"/>
      <c r="W96" s="285" t="str">
        <f>Q94</f>
        <v/>
      </c>
      <c r="X96" s="204"/>
    </row>
    <row r="97" spans="1:24" ht="15" customHeight="1" outlineLevel="1" x14ac:dyDescent="0.2">
      <c r="A97" s="28"/>
      <c r="B97" s="9" t="str">
        <f t="shared" si="109"/>
        <v xml:space="preserve">  l</v>
      </c>
      <c r="C97" s="296" t="str">
        <f t="shared" si="110"/>
        <v>nnnnnnnnnnnn</v>
      </c>
      <c r="D97" s="296"/>
      <c r="E97" s="8">
        <f t="shared" si="111"/>
        <v>0.4</v>
      </c>
      <c r="F97" s="30"/>
      <c r="G97" s="46">
        <f>IF('Strategic Analysis'!D97="","",IF('Strategic Analysis'!D97&gt;0,'Strategic Analysis'!D97))</f>
        <v>2</v>
      </c>
      <c r="H97" s="46" t="str">
        <f>IF('Strategic Analysis'!C97="","",IF('Strategic Analysis'!C97&gt;0,'Strategic Analysis'!C97))</f>
        <v>High</v>
      </c>
      <c r="I97" s="46">
        <f>IF('Strategic Analysis'!A97="","",IF('Strategic Analysis'!A97&gt;0,'Strategic Analysis'!A97))</f>
        <v>8.3000000000000007</v>
      </c>
      <c r="J97" s="132" t="str">
        <f>IF('Strategic Analysis'!B97="","",IF('Strategic Analysis'!B97&gt;0,'Strategic Analysis'!B97))</f>
        <v>Upskilling, educating</v>
      </c>
      <c r="K97" s="15"/>
      <c r="L97" s="15"/>
      <c r="M97" s="124"/>
      <c r="N97" s="123"/>
      <c r="O97" s="259"/>
      <c r="P97" s="33"/>
      <c r="Q97" s="8" t="str">
        <f t="shared" si="112"/>
        <v/>
      </c>
      <c r="R97" s="268" t="str">
        <f t="shared" si="113"/>
        <v/>
      </c>
      <c r="S97" s="268"/>
      <c r="T97" s="11" t="str">
        <f t="shared" si="114"/>
        <v/>
      </c>
      <c r="U97" s="5"/>
      <c r="V97" s="204"/>
      <c r="W97" s="286"/>
      <c r="X97" s="204"/>
    </row>
    <row r="98" spans="1:24" ht="15" customHeight="1" outlineLevel="1" x14ac:dyDescent="0.2">
      <c r="A98" s="28"/>
      <c r="B98" s="9" t="str">
        <f t="shared" si="109"/>
        <v/>
      </c>
      <c r="C98" s="296" t="str">
        <f t="shared" si="110"/>
        <v/>
      </c>
      <c r="D98" s="296"/>
      <c r="E98" s="8" t="str">
        <f t="shared" si="111"/>
        <v/>
      </c>
      <c r="F98" s="30"/>
      <c r="G98" s="46" t="str">
        <f>IF('Strategic Analysis'!D98="","",IF('Strategic Analysis'!D98&gt;0,'Strategic Analysis'!D98))</f>
        <v/>
      </c>
      <c r="H98" s="46" t="str">
        <f>IF('Strategic Analysis'!C98="","",IF('Strategic Analysis'!C98&gt;0,'Strategic Analysis'!C98))</f>
        <v/>
      </c>
      <c r="I98" s="46">
        <f>IF('Strategic Analysis'!A98="","",IF('Strategic Analysis'!A98&gt;0,'Strategic Analysis'!A98))</f>
        <v>8.4</v>
      </c>
      <c r="J98" s="132" t="str">
        <f>IF('Strategic Analysis'!B98="","",IF('Strategic Analysis'!B98&gt;0,'Strategic Analysis'!B98))</f>
        <v/>
      </c>
      <c r="K98" s="15"/>
      <c r="L98" s="15"/>
      <c r="M98" s="124"/>
      <c r="N98" s="123"/>
      <c r="O98" s="259"/>
      <c r="P98" s="33"/>
      <c r="Q98" s="8" t="str">
        <f t="shared" si="112"/>
        <v/>
      </c>
      <c r="R98" s="268" t="str">
        <f t="shared" si="113"/>
        <v/>
      </c>
      <c r="S98" s="268"/>
      <c r="T98" s="11" t="str">
        <f t="shared" si="114"/>
        <v/>
      </c>
      <c r="U98" s="5"/>
      <c r="V98" s="204"/>
      <c r="W98" s="286"/>
      <c r="X98" s="204"/>
    </row>
    <row r="99" spans="1:24" ht="15" customHeight="1" outlineLevel="1" x14ac:dyDescent="0.2">
      <c r="A99" s="28"/>
      <c r="B99" s="9" t="str">
        <f t="shared" si="109"/>
        <v/>
      </c>
      <c r="C99" s="296" t="str">
        <f t="shared" si="110"/>
        <v/>
      </c>
      <c r="D99" s="296"/>
      <c r="E99" s="8" t="str">
        <f t="shared" si="111"/>
        <v/>
      </c>
      <c r="F99" s="30"/>
      <c r="G99" s="46" t="str">
        <f>IF('Strategic Analysis'!D99="","",IF('Strategic Analysis'!D99&gt;0,'Strategic Analysis'!D99))</f>
        <v/>
      </c>
      <c r="H99" s="46" t="str">
        <f>IF('Strategic Analysis'!C99="","",IF('Strategic Analysis'!C99&gt;0,'Strategic Analysis'!C99))</f>
        <v/>
      </c>
      <c r="I99" s="46">
        <f>IF('Strategic Analysis'!A99="","",IF('Strategic Analysis'!A99&gt;0,'Strategic Analysis'!A99))</f>
        <v>8.5</v>
      </c>
      <c r="J99" s="132" t="str">
        <f>IF('Strategic Analysis'!B99="","",IF('Strategic Analysis'!B99&gt;0,'Strategic Analysis'!B99))</f>
        <v/>
      </c>
      <c r="K99" s="15"/>
      <c r="L99" s="15"/>
      <c r="M99" s="124"/>
      <c r="N99" s="123"/>
      <c r="O99" s="259"/>
      <c r="P99" s="33"/>
      <c r="Q99" s="8" t="str">
        <f t="shared" si="112"/>
        <v/>
      </c>
      <c r="R99" s="268" t="str">
        <f t="shared" si="113"/>
        <v/>
      </c>
      <c r="S99" s="268"/>
      <c r="T99" s="11" t="str">
        <f t="shared" si="114"/>
        <v/>
      </c>
      <c r="U99" s="5"/>
      <c r="V99" s="204"/>
      <c r="W99" s="286"/>
      <c r="X99" s="204"/>
    </row>
    <row r="100" spans="1:24" ht="15" customHeight="1" outlineLevel="1" x14ac:dyDescent="0.2">
      <c r="A100" s="28"/>
      <c r="B100" s="9" t="str">
        <f t="shared" si="109"/>
        <v/>
      </c>
      <c r="C100" s="296" t="str">
        <f t="shared" si="110"/>
        <v/>
      </c>
      <c r="D100" s="296"/>
      <c r="E100" s="8" t="str">
        <f t="shared" si="111"/>
        <v/>
      </c>
      <c r="F100" s="30"/>
      <c r="G100" s="46" t="str">
        <f>IF('Strategic Analysis'!D100="","",IF('Strategic Analysis'!D100&gt;0,'Strategic Analysis'!D100))</f>
        <v/>
      </c>
      <c r="H100" s="46" t="str">
        <f>IF('Strategic Analysis'!C100="","",IF('Strategic Analysis'!C100&gt;0,'Strategic Analysis'!C100))</f>
        <v/>
      </c>
      <c r="I100" s="46">
        <f>IF('Strategic Analysis'!A100="","",IF('Strategic Analysis'!A100&gt;0,'Strategic Analysis'!A100))</f>
        <v>8.6</v>
      </c>
      <c r="J100" s="132" t="str">
        <f>IF('Strategic Analysis'!B100="","",IF('Strategic Analysis'!B100&gt;0,'Strategic Analysis'!B100))</f>
        <v/>
      </c>
      <c r="K100" s="15"/>
      <c r="L100" s="15"/>
      <c r="M100" s="124"/>
      <c r="N100" s="123"/>
      <c r="O100" s="259"/>
      <c r="P100" s="33"/>
      <c r="Q100" s="8" t="str">
        <f t="shared" si="112"/>
        <v/>
      </c>
      <c r="R100" s="268" t="str">
        <f t="shared" si="113"/>
        <v/>
      </c>
      <c r="S100" s="268"/>
      <c r="T100" s="11" t="str">
        <f t="shared" si="114"/>
        <v/>
      </c>
      <c r="U100" s="5"/>
      <c r="V100" s="204"/>
      <c r="W100" s="286"/>
      <c r="X100" s="204"/>
    </row>
    <row r="101" spans="1:24" ht="15" customHeight="1" outlineLevel="1" x14ac:dyDescent="0.2">
      <c r="A101" s="28"/>
      <c r="B101" s="9" t="str">
        <f t="shared" si="109"/>
        <v/>
      </c>
      <c r="C101" s="296" t="str">
        <f t="shared" si="110"/>
        <v/>
      </c>
      <c r="D101" s="296"/>
      <c r="E101" s="8" t="str">
        <f t="shared" si="111"/>
        <v/>
      </c>
      <c r="F101" s="30"/>
      <c r="G101" s="46" t="str">
        <f>IF('Strategic Analysis'!D101="","",IF('Strategic Analysis'!D101&gt;0,'Strategic Analysis'!D101))</f>
        <v/>
      </c>
      <c r="H101" s="46" t="str">
        <f>IF('Strategic Analysis'!C101="","",IF('Strategic Analysis'!C101&gt;0,'Strategic Analysis'!C101))</f>
        <v/>
      </c>
      <c r="I101" s="46">
        <f>IF('Strategic Analysis'!A101="","",IF('Strategic Analysis'!A101&gt;0,'Strategic Analysis'!A101))</f>
        <v>8.6999999999999993</v>
      </c>
      <c r="J101" s="132" t="str">
        <f>IF('Strategic Analysis'!B101="","",IF('Strategic Analysis'!B101&gt;0,'Strategic Analysis'!B101))</f>
        <v/>
      </c>
      <c r="K101" s="15"/>
      <c r="L101" s="15"/>
      <c r="M101" s="124"/>
      <c r="N101" s="123"/>
      <c r="O101" s="259"/>
      <c r="P101" s="33"/>
      <c r="Q101" s="8" t="str">
        <f t="shared" si="112"/>
        <v/>
      </c>
      <c r="R101" s="268" t="str">
        <f t="shared" si="113"/>
        <v/>
      </c>
      <c r="S101" s="268"/>
      <c r="T101" s="11" t="str">
        <f t="shared" si="114"/>
        <v/>
      </c>
      <c r="U101" s="5"/>
      <c r="V101" s="204"/>
      <c r="W101" s="286"/>
      <c r="X101" s="204"/>
    </row>
    <row r="102" spans="1:24" ht="15" customHeight="1" outlineLevel="1" x14ac:dyDescent="0.2">
      <c r="A102" s="28"/>
      <c r="B102" s="9" t="str">
        <f t="shared" si="109"/>
        <v/>
      </c>
      <c r="C102" s="296" t="str">
        <f t="shared" si="110"/>
        <v/>
      </c>
      <c r="D102" s="296"/>
      <c r="E102" s="8" t="str">
        <f t="shared" si="111"/>
        <v/>
      </c>
      <c r="F102" s="30"/>
      <c r="G102" s="46" t="str">
        <f>IF('Strategic Analysis'!D102="","",IF('Strategic Analysis'!D102&gt;0,'Strategic Analysis'!D102))</f>
        <v/>
      </c>
      <c r="H102" s="46" t="str">
        <f>IF('Strategic Analysis'!C102="","",IF('Strategic Analysis'!C102&gt;0,'Strategic Analysis'!C102))</f>
        <v/>
      </c>
      <c r="I102" s="46">
        <f>IF('Strategic Analysis'!A102="","",IF('Strategic Analysis'!A102&gt;0,'Strategic Analysis'!A102))</f>
        <v>8.8000000000000007</v>
      </c>
      <c r="J102" s="132" t="str">
        <f>IF('Strategic Analysis'!B102="","",IF('Strategic Analysis'!B102&gt;0,'Strategic Analysis'!B102))</f>
        <v/>
      </c>
      <c r="K102" s="15"/>
      <c r="L102" s="15"/>
      <c r="M102" s="124"/>
      <c r="N102" s="123"/>
      <c r="O102" s="259"/>
      <c r="P102" s="33"/>
      <c r="Q102" s="8" t="str">
        <f t="shared" si="112"/>
        <v/>
      </c>
      <c r="R102" s="268" t="str">
        <f t="shared" si="113"/>
        <v/>
      </c>
      <c r="S102" s="268"/>
      <c r="T102" s="11" t="str">
        <f t="shared" si="114"/>
        <v/>
      </c>
      <c r="U102" s="5"/>
      <c r="V102" s="204"/>
      <c r="W102" s="286"/>
      <c r="X102" s="204"/>
    </row>
    <row r="103" spans="1:24" ht="15" customHeight="1" outlineLevel="1" x14ac:dyDescent="0.2">
      <c r="A103" s="28"/>
      <c r="B103" s="9" t="str">
        <f t="shared" si="109"/>
        <v/>
      </c>
      <c r="C103" s="296" t="str">
        <f t="shared" si="110"/>
        <v/>
      </c>
      <c r="D103" s="296"/>
      <c r="E103" s="8" t="str">
        <f t="shared" si="111"/>
        <v/>
      </c>
      <c r="F103" s="30"/>
      <c r="G103" s="46" t="str">
        <f>IF('Strategic Analysis'!D103="","",IF('Strategic Analysis'!D103&gt;0,'Strategic Analysis'!D103))</f>
        <v/>
      </c>
      <c r="H103" s="46" t="str">
        <f>IF('Strategic Analysis'!C103="","",IF('Strategic Analysis'!C103&gt;0,'Strategic Analysis'!C103))</f>
        <v/>
      </c>
      <c r="I103" s="46">
        <f>IF('Strategic Analysis'!A103="","",IF('Strategic Analysis'!A103&gt;0,'Strategic Analysis'!A103))</f>
        <v>8.9</v>
      </c>
      <c r="J103" s="132" t="str">
        <f>IF('Strategic Analysis'!B103="","",IF('Strategic Analysis'!B103&gt;0,'Strategic Analysis'!B103))</f>
        <v/>
      </c>
      <c r="K103" s="15"/>
      <c r="L103" s="15"/>
      <c r="M103" s="124"/>
      <c r="N103" s="123"/>
      <c r="O103" s="259"/>
      <c r="P103" s="33"/>
      <c r="Q103" s="8" t="str">
        <f t="shared" si="112"/>
        <v/>
      </c>
      <c r="R103" s="268" t="str">
        <f t="shared" si="113"/>
        <v/>
      </c>
      <c r="S103" s="268"/>
      <c r="T103" s="11" t="str">
        <f t="shared" si="114"/>
        <v/>
      </c>
      <c r="U103" s="5"/>
      <c r="V103" s="204"/>
      <c r="W103" s="74"/>
      <c r="X103" s="204"/>
    </row>
    <row r="104" spans="1:24" ht="15" customHeight="1" outlineLevel="1" x14ac:dyDescent="0.2">
      <c r="A104" s="28"/>
      <c r="B104" s="9" t="str">
        <f t="shared" si="109"/>
        <v/>
      </c>
      <c r="C104" s="296" t="str">
        <f t="shared" si="110"/>
        <v/>
      </c>
      <c r="D104" s="296"/>
      <c r="E104" s="8" t="str">
        <f t="shared" si="111"/>
        <v/>
      </c>
      <c r="F104" s="30"/>
      <c r="G104" s="46" t="str">
        <f>IF('Strategic Analysis'!D104="","",IF('Strategic Analysis'!D104&gt;0,'Strategic Analysis'!D104))</f>
        <v/>
      </c>
      <c r="H104" s="46" t="str">
        <f>IF('Strategic Analysis'!C104="","",IF('Strategic Analysis'!C104&gt;0,'Strategic Analysis'!C104))</f>
        <v/>
      </c>
      <c r="I104" s="133">
        <f>IF('Strategic Analysis'!A104="","",IF('Strategic Analysis'!A104&gt;0,'Strategic Analysis'!A104))</f>
        <v>8.1</v>
      </c>
      <c r="J104" s="132" t="str">
        <f>IF('Strategic Analysis'!B104="","",IF('Strategic Analysis'!B104&gt;0,'Strategic Analysis'!B104))</f>
        <v/>
      </c>
      <c r="K104" s="15"/>
      <c r="L104" s="15"/>
      <c r="M104" s="124"/>
      <c r="N104" s="123"/>
      <c r="O104" s="259"/>
      <c r="P104" s="33"/>
      <c r="Q104" s="8" t="str">
        <f t="shared" si="112"/>
        <v/>
      </c>
      <c r="R104" s="268" t="str">
        <f t="shared" si="113"/>
        <v/>
      </c>
      <c r="S104" s="268"/>
      <c r="T104" s="11" t="str">
        <f t="shared" si="114"/>
        <v/>
      </c>
      <c r="U104" s="5"/>
      <c r="V104" s="204"/>
      <c r="W104" s="74"/>
      <c r="X104" s="204"/>
    </row>
    <row r="105" spans="1:24" ht="15" customHeight="1" x14ac:dyDescent="0.2">
      <c r="A105" s="28"/>
      <c r="B105" s="74"/>
      <c r="C105" s="92"/>
      <c r="D105" s="92"/>
      <c r="E105" s="100"/>
      <c r="F105" s="30"/>
      <c r="G105" s="73"/>
      <c r="H105" s="73"/>
      <c r="I105" s="96"/>
      <c r="J105" s="106"/>
      <c r="K105" s="97"/>
      <c r="L105" s="97"/>
      <c r="M105" s="263"/>
      <c r="N105" s="73"/>
      <c r="O105" s="259"/>
      <c r="P105" s="33"/>
      <c r="Q105" s="74"/>
      <c r="R105" s="74"/>
      <c r="S105" s="74"/>
      <c r="T105" s="74"/>
      <c r="U105" s="5"/>
      <c r="V105" s="204"/>
      <c r="W105" s="198" t="s">
        <v>165</v>
      </c>
      <c r="X105" s="204"/>
    </row>
    <row r="106" spans="1:24" ht="15" customHeight="1" x14ac:dyDescent="0.2">
      <c r="A106" s="28"/>
      <c r="B106" s="34" t="str">
        <f>IF(H106="","",IF(H106="High",(REPT(" ",2)&amp;"l"),IF(H106="Med",(REPT(" ",5)&amp;"l"),IF(H106="Low",(REPT(" ",8)&amp;"l"),""))))</f>
        <v xml:space="preserve">  l</v>
      </c>
      <c r="C106" s="295" t="str">
        <f>IF(G106="","",IF(G106&lt;3,REPT("n",INT(G106*6)),IF(G106=3,REPT("n",INT(G106*6)),IF(G106&gt;3,REPT("n",INT(G106*6))))))</f>
        <v>nnnnnnnnnnnnnnnn</v>
      </c>
      <c r="D106" s="295"/>
      <c r="E106" s="55">
        <f>IF(G106="","",IF(G106&gt;0,G106/5))</f>
        <v>0.55714285714285716</v>
      </c>
      <c r="F106" s="30"/>
      <c r="G106" s="86">
        <f>IF('Strategic Analysis'!D106=0,"",IF('Strategic Analysis'!D106&gt;0,'Strategic Analysis'!D106))</f>
        <v>2.7857142857142856</v>
      </c>
      <c r="H106" s="71" t="str">
        <f>IF('Strategic Analysis'!C106="","",IF('Strategic Analysis'!C106&gt;0,'Strategic Analysis'!C106))</f>
        <v>High</v>
      </c>
      <c r="I106" s="113">
        <f>IF('Strategic Analysis'!A106="","",IF('Strategic Analysis'!A106&gt;0,'Strategic Analysis'!A106))</f>
        <v>9</v>
      </c>
      <c r="J106" s="114" t="str">
        <f>IF('Strategic Analysis'!B106="","",IF('Strategic Analysis'!B106&gt;0,'Strategic Analysis'!B106))</f>
        <v>CONTINUOUS PROFESSIONAL DEVELOPMENT</v>
      </c>
      <c r="K106" s="61"/>
      <c r="L106" s="61"/>
      <c r="M106" s="120"/>
      <c r="N106" s="257">
        <f>IFERROR(AVERAGEIF(N107:N121,"&gt;0"),0)</f>
        <v>0</v>
      </c>
      <c r="O106" s="261"/>
      <c r="P106" s="33"/>
      <c r="Q106" s="117" t="str">
        <f>IF(N106=0,"",IF(N106&gt;0,N106/5))</f>
        <v/>
      </c>
      <c r="R106" s="274" t="str">
        <f t="shared" ref="R106:R107" si="115">IF(N106&lt;3,REPT("n",INT(N106*6)),IF(N106=3,REPT("n",INT(N106*6)),IF(N106&gt;3,REPT("n",INT(N106*6)))))</f>
        <v/>
      </c>
      <c r="S106" s="274"/>
      <c r="T106" s="10" t="str">
        <f t="shared" si="38"/>
        <v/>
      </c>
      <c r="U106" s="5"/>
      <c r="V106" s="204"/>
      <c r="W106" s="74"/>
      <c r="X106" s="204"/>
    </row>
    <row r="107" spans="1:24" ht="15" customHeight="1" outlineLevel="1" x14ac:dyDescent="0.2">
      <c r="A107" s="28"/>
      <c r="B107" s="9" t="str">
        <f>IF(H106="","",IF(H107="High",(REPT(" ",2)&amp;"l"),IF(H107="Med",(REPT(" ",5)&amp;"l"),IF(H107="Low",(REPT(" ",8)&amp;"l"),""))))</f>
        <v xml:space="preserve">  l</v>
      </c>
      <c r="C107" s="296" t="str">
        <f>IF(G107="","",IF(G107&lt;3,REPT("n",INT(G107*6)),IF(G107=3,REPT("n",INT(G107*6)),IF(G107&gt;3,REPT("n",INT(G107*6))))))</f>
        <v>nnnnnnnnnnnn</v>
      </c>
      <c r="D107" s="296"/>
      <c r="E107" s="8">
        <f>IF(G107="","",IF(G107&gt;0,G107/5))</f>
        <v>0.4</v>
      </c>
      <c r="F107" s="30"/>
      <c r="G107" s="46">
        <f>IF('Strategic Analysis'!D107="","",IF('Strategic Analysis'!D107&gt;0,'Strategic Analysis'!D107))</f>
        <v>2</v>
      </c>
      <c r="H107" s="46" t="str">
        <f>IF('Strategic Analysis'!C107="","",IF('Strategic Analysis'!C107&gt;0,'Strategic Analysis'!C107))</f>
        <v>High</v>
      </c>
      <c r="I107" s="46">
        <f>IF('Strategic Analysis'!A107="","",IF('Strategic Analysis'!A107&gt;0,'Strategic Analysis'!A107))</f>
        <v>9.1</v>
      </c>
      <c r="J107" s="265" t="s">
        <v>168</v>
      </c>
      <c r="K107" s="14"/>
      <c r="L107" s="14"/>
      <c r="M107" s="124"/>
      <c r="N107" s="123"/>
      <c r="O107" s="259"/>
      <c r="P107" s="33"/>
      <c r="Q107" s="8" t="str">
        <f t="shared" ref="Q107" si="116">IF(N107="","",IF(N107&gt;0,N107/5))</f>
        <v/>
      </c>
      <c r="R107" s="268" t="str">
        <f t="shared" si="115"/>
        <v/>
      </c>
      <c r="S107" s="268"/>
      <c r="T107" s="11" t="str">
        <f t="shared" si="38"/>
        <v/>
      </c>
      <c r="U107" s="5"/>
      <c r="V107" s="204"/>
      <c r="W107" s="74"/>
      <c r="X107" s="204"/>
    </row>
    <row r="108" spans="1:24" ht="15" customHeight="1" outlineLevel="1" x14ac:dyDescent="0.2">
      <c r="A108" s="28"/>
      <c r="B108" s="9" t="str">
        <f t="shared" ref="B108:B113" si="117">IF(H107="","",IF(H108="High",(REPT(" ",2)&amp;"l"),IF(H108="Med",(REPT(" ",5)&amp;"l"),IF(H108="Low",(REPT(" ",8)&amp;"l"),""))))</f>
        <v xml:space="preserve">  l</v>
      </c>
      <c r="C108" s="296" t="str">
        <f t="shared" ref="C108:C113" si="118">IF(G108="","",IF(G108&lt;3,REPT("n",INT(G108*6)),IF(G108=3,REPT("n",INT(G108*6)),IF(G108&gt;3,REPT("n",INT(G108*6))))))</f>
        <v>nnnnnnnnnnnnnnnnnnnnnnnn</v>
      </c>
      <c r="D108" s="296"/>
      <c r="E108" s="8">
        <f t="shared" ref="E108:E113" si="119">IF(G108="","",IF(G108&gt;0,G108/5))</f>
        <v>0.8</v>
      </c>
      <c r="F108" s="30"/>
      <c r="G108" s="46">
        <f>IF('Strategic Analysis'!D108="","",IF('Strategic Analysis'!D108&gt;0,'Strategic Analysis'!D108))</f>
        <v>4</v>
      </c>
      <c r="H108" s="46" t="str">
        <f>IF('Strategic Analysis'!C108="","",IF('Strategic Analysis'!C108&gt;0,'Strategic Analysis'!C108))</f>
        <v>High</v>
      </c>
      <c r="I108" s="46">
        <f>IF('Strategic Analysis'!A108="","",IF('Strategic Analysis'!A108&gt;0,'Strategic Analysis'!A108))</f>
        <v>9.1999999999999993</v>
      </c>
      <c r="J108" s="132" t="str">
        <f>IF('Strategic Analysis'!B108="","",IF('Strategic Analysis'!B108&gt;0,'Strategic Analysis'!B108))</f>
        <v>Are you coaching in athletics</v>
      </c>
      <c r="K108" s="14"/>
      <c r="L108" s="14"/>
      <c r="M108" s="124"/>
      <c r="N108" s="123"/>
      <c r="O108" s="259"/>
      <c r="P108" s="33"/>
      <c r="Q108" s="8" t="str">
        <f t="shared" ref="Q108:Q121" si="120">IF(N108="","",IF(N108&gt;0,N108/5))</f>
        <v/>
      </c>
      <c r="R108" s="268" t="str">
        <f t="shared" ref="R108:R121" si="121">IF(N108&lt;3,REPT("n",INT(N108*6)),IF(N108=3,REPT("n",INT(N108*6)),IF(N108&gt;3,REPT("n",INT(N108*6)))))</f>
        <v/>
      </c>
      <c r="S108" s="268"/>
      <c r="T108" s="11" t="str">
        <f t="shared" ref="T108:T121" si="122">IF(M108="","",IF(M108="High",(REPT(" ",8)&amp;"l"),IF(M108="Med",(REPT(" ",5)&amp;"l"),IF(M108="Low",(REPT(" ",0*2)&amp;"l"),""))))</f>
        <v/>
      </c>
      <c r="U108" s="5"/>
      <c r="V108" s="204"/>
      <c r="W108" s="74"/>
      <c r="X108" s="204"/>
    </row>
    <row r="109" spans="1:24" ht="15" customHeight="1" outlineLevel="1" x14ac:dyDescent="0.2">
      <c r="A109" s="28"/>
      <c r="B109" s="9" t="str">
        <f t="shared" si="117"/>
        <v xml:space="preserve">     l</v>
      </c>
      <c r="C109" s="296" t="str">
        <f t="shared" si="118"/>
        <v>nnnnnnnnnnnnnnnnnnnnnnnnnnnnnn</v>
      </c>
      <c r="D109" s="296"/>
      <c r="E109" s="8">
        <f t="shared" si="119"/>
        <v>1</v>
      </c>
      <c r="F109" s="30"/>
      <c r="G109" s="46">
        <f>IF('Strategic Analysis'!D109="","",IF('Strategic Analysis'!D109&gt;0,'Strategic Analysis'!D109))</f>
        <v>5</v>
      </c>
      <c r="H109" s="46" t="str">
        <f>IF('Strategic Analysis'!C109="","",IF('Strategic Analysis'!C109&gt;0,'Strategic Analysis'!C109))</f>
        <v>Med</v>
      </c>
      <c r="I109" s="46">
        <f>IF('Strategic Analysis'!A109="","",IF('Strategic Analysis'!A109&gt;0,'Strategic Analysis'!A109))</f>
        <v>9.3000000000000007</v>
      </c>
      <c r="J109" s="132" t="str">
        <f>IF('Strategic Analysis'!B109="","",IF('Strategic Analysis'!B109&gt;0,'Strategic Analysis'!B109))</f>
        <v>Imporance of upskilling, educating yourself</v>
      </c>
      <c r="K109" s="14"/>
      <c r="L109" s="14"/>
      <c r="M109" s="124"/>
      <c r="N109" s="123"/>
      <c r="O109" s="259"/>
      <c r="P109" s="33"/>
      <c r="Q109" s="8" t="str">
        <f t="shared" si="120"/>
        <v/>
      </c>
      <c r="R109" s="268" t="str">
        <f t="shared" si="121"/>
        <v/>
      </c>
      <c r="S109" s="268"/>
      <c r="T109" s="11" t="str">
        <f t="shared" si="122"/>
        <v/>
      </c>
      <c r="U109" s="5"/>
      <c r="V109" s="204"/>
      <c r="W109" s="285" t="str">
        <f>Q106</f>
        <v/>
      </c>
      <c r="X109" s="204"/>
    </row>
    <row r="110" spans="1:24" ht="15" customHeight="1" outlineLevel="1" x14ac:dyDescent="0.2">
      <c r="A110" s="28"/>
      <c r="B110" s="9" t="str">
        <f t="shared" si="117"/>
        <v xml:space="preserve">  l</v>
      </c>
      <c r="C110" s="296" t="str">
        <f t="shared" si="118"/>
        <v>nnnnnn</v>
      </c>
      <c r="D110" s="296"/>
      <c r="E110" s="8">
        <f t="shared" si="119"/>
        <v>0.2</v>
      </c>
      <c r="F110" s="30"/>
      <c r="G110" s="46">
        <f>IF('Strategic Analysis'!D110="","",IF('Strategic Analysis'!D110&gt;0,'Strategic Analysis'!D110))</f>
        <v>1</v>
      </c>
      <c r="H110" s="46" t="str">
        <f>IF('Strategic Analysis'!C110="","",IF('Strategic Analysis'!C110&gt;0,'Strategic Analysis'!C110))</f>
        <v>High</v>
      </c>
      <c r="I110" s="46">
        <f>IF('Strategic Analysis'!A110="","",IF('Strategic Analysis'!A110&gt;0,'Strategic Analysis'!A110))</f>
        <v>9.4</v>
      </c>
      <c r="J110" s="132" t="str">
        <f>IF('Strategic Analysis'!B110="","",IF('Strategic Analysis'!B110&gt;0,'Strategic Analysis'!B110))</f>
        <v>Attend Conferences</v>
      </c>
      <c r="K110" s="14"/>
      <c r="L110" s="14"/>
      <c r="M110" s="124"/>
      <c r="N110" s="123"/>
      <c r="O110" s="259"/>
      <c r="P110" s="33"/>
      <c r="Q110" s="8" t="str">
        <f t="shared" si="120"/>
        <v/>
      </c>
      <c r="R110" s="268" t="str">
        <f t="shared" si="121"/>
        <v/>
      </c>
      <c r="S110" s="268"/>
      <c r="T110" s="11" t="str">
        <f t="shared" si="122"/>
        <v/>
      </c>
      <c r="U110" s="5"/>
      <c r="V110" s="204"/>
      <c r="W110" s="285"/>
      <c r="X110" s="204"/>
    </row>
    <row r="111" spans="1:24" ht="15" customHeight="1" outlineLevel="1" x14ac:dyDescent="0.2">
      <c r="A111" s="28"/>
      <c r="B111" s="9" t="str">
        <f t="shared" si="117"/>
        <v xml:space="preserve">        l</v>
      </c>
      <c r="C111" s="296" t="str">
        <f t="shared" si="118"/>
        <v>nnnnnnnnnnnnnnnnnn</v>
      </c>
      <c r="D111" s="296"/>
      <c r="E111" s="8">
        <f t="shared" si="119"/>
        <v>0.6</v>
      </c>
      <c r="F111" s="30"/>
      <c r="G111" s="46">
        <f>IF('Strategic Analysis'!D111="","",IF('Strategic Analysis'!D111&gt;0,'Strategic Analysis'!D111))</f>
        <v>3</v>
      </c>
      <c r="H111" s="46" t="str">
        <f>IF('Strategic Analysis'!C111="","",IF('Strategic Analysis'!C111&gt;0,'Strategic Analysis'!C111))</f>
        <v>Low</v>
      </c>
      <c r="I111" s="46">
        <f>IF('Strategic Analysis'!A111="","",IF('Strategic Analysis'!A111&gt;0,'Strategic Analysis'!A111))</f>
        <v>9.5</v>
      </c>
      <c r="J111" s="132" t="str">
        <f>IF('Strategic Analysis'!B111="","",IF('Strategic Analysis'!B111&gt;0,'Strategic Analysis'!B111))</f>
        <v>Knowledge in sport science</v>
      </c>
      <c r="K111" s="14"/>
      <c r="L111" s="14"/>
      <c r="M111" s="124"/>
      <c r="N111" s="123"/>
      <c r="O111" s="259"/>
      <c r="P111" s="33"/>
      <c r="Q111" s="8" t="str">
        <f t="shared" si="120"/>
        <v/>
      </c>
      <c r="R111" s="268" t="str">
        <f t="shared" si="121"/>
        <v/>
      </c>
      <c r="S111" s="268"/>
      <c r="T111" s="11" t="str">
        <f t="shared" si="122"/>
        <v/>
      </c>
      <c r="U111" s="5"/>
      <c r="V111" s="204"/>
      <c r="W111" s="285"/>
      <c r="X111" s="204"/>
    </row>
    <row r="112" spans="1:24" ht="15" customHeight="1" outlineLevel="1" x14ac:dyDescent="0.2">
      <c r="A112" s="28"/>
      <c r="B112" s="9" t="str">
        <f t="shared" si="117"/>
        <v xml:space="preserve">     l</v>
      </c>
      <c r="C112" s="296" t="str">
        <f t="shared" si="118"/>
        <v>nnnnnn</v>
      </c>
      <c r="D112" s="296"/>
      <c r="E112" s="8">
        <f t="shared" si="119"/>
        <v>0.2</v>
      </c>
      <c r="F112" s="30"/>
      <c r="G112" s="46">
        <f>IF('Strategic Analysis'!D112="","",IF('Strategic Analysis'!D112&gt;0,'Strategic Analysis'!D112))</f>
        <v>1</v>
      </c>
      <c r="H112" s="46" t="str">
        <f>IF('Strategic Analysis'!C112="","",IF('Strategic Analysis'!C112&gt;0,'Strategic Analysis'!C112))</f>
        <v>Med</v>
      </c>
      <c r="I112" s="46">
        <f>IF('Strategic Analysis'!A112="","",IF('Strategic Analysis'!A112&gt;0,'Strategic Analysis'!A112))</f>
        <v>9.6</v>
      </c>
      <c r="J112" s="132" t="str">
        <f>IF('Strategic Analysis'!B112="","",IF('Strategic Analysis'!B112&gt;0,'Strategic Analysis'!B112))</f>
        <v>Employed</v>
      </c>
      <c r="K112" s="14"/>
      <c r="L112" s="14"/>
      <c r="M112" s="124"/>
      <c r="N112" s="123"/>
      <c r="O112" s="259"/>
      <c r="P112" s="33"/>
      <c r="Q112" s="8" t="str">
        <f t="shared" si="120"/>
        <v/>
      </c>
      <c r="R112" s="268" t="str">
        <f t="shared" si="121"/>
        <v/>
      </c>
      <c r="S112" s="268"/>
      <c r="T112" s="11" t="str">
        <f t="shared" si="122"/>
        <v/>
      </c>
      <c r="U112" s="5"/>
      <c r="V112" s="204"/>
      <c r="W112" s="285"/>
      <c r="X112" s="204"/>
    </row>
    <row r="113" spans="1:24" ht="15" customHeight="1" outlineLevel="1" x14ac:dyDescent="0.2">
      <c r="A113" s="28"/>
      <c r="B113" s="9" t="str">
        <f t="shared" si="117"/>
        <v xml:space="preserve">  l</v>
      </c>
      <c r="C113" s="296" t="str">
        <f t="shared" si="118"/>
        <v>nnnnnnnnnnnnnnnnnnnnnnnnnnnnnn</v>
      </c>
      <c r="D113" s="296"/>
      <c r="E113" s="8">
        <f t="shared" si="119"/>
        <v>1</v>
      </c>
      <c r="F113" s="30"/>
      <c r="G113" s="46">
        <f>IF('Strategic Analysis'!D113="","",IF('Strategic Analysis'!D113&gt;0,'Strategic Analysis'!D113))</f>
        <v>5</v>
      </c>
      <c r="H113" s="46" t="str">
        <f>IF('Strategic Analysis'!C113="","",IF('Strategic Analysis'!C113&gt;0,'Strategic Analysis'!C113))</f>
        <v>High</v>
      </c>
      <c r="I113" s="46">
        <f>IF('Strategic Analysis'!A113="","",IF('Strategic Analysis'!A113&gt;0,'Strategic Analysis'!A113))</f>
        <v>9.6999999999999993</v>
      </c>
      <c r="J113" s="132" t="str">
        <f>IF('Strategic Analysis'!B113="","",IF('Strategic Analysis'!B113&gt;0,'Strategic Analysis'!B113))</f>
        <v>Currently not coaching</v>
      </c>
      <c r="K113" s="14"/>
      <c r="L113" s="14"/>
      <c r="M113" s="124"/>
      <c r="N113" s="123"/>
      <c r="O113" s="259"/>
      <c r="P113" s="33"/>
      <c r="Q113" s="8" t="str">
        <f t="shared" si="120"/>
        <v/>
      </c>
      <c r="R113" s="268" t="str">
        <f t="shared" si="121"/>
        <v/>
      </c>
      <c r="S113" s="268"/>
      <c r="T113" s="11" t="str">
        <f t="shared" si="122"/>
        <v/>
      </c>
      <c r="U113" s="5"/>
      <c r="V113" s="204"/>
      <c r="W113" s="285"/>
      <c r="X113" s="204"/>
    </row>
    <row r="114" spans="1:24" ht="15" customHeight="1" outlineLevel="1" x14ac:dyDescent="0.2">
      <c r="A114" s="28"/>
      <c r="B114" s="9" t="str">
        <f t="shared" ref="B114:B121" si="123">IF(H113="","",IF(H114="High",(REPT(" ",2)&amp;"l"),IF(H114="Med",(REPT(" ",5)&amp;"l"),IF(H114="Low",(REPT(" ",8)&amp;"l"),""))))</f>
        <v xml:space="preserve">  l</v>
      </c>
      <c r="C114" s="296" t="str">
        <f t="shared" ref="C114:C121" si="124">IF(G114="","",IF(G114&lt;3,REPT("n",INT(G114*6)),IF(G114=3,REPT("n",INT(G114*6)),IF(G114&gt;3,REPT("n",INT(G114*6))))))</f>
        <v>nnnnnnnnnnnn</v>
      </c>
      <c r="D114" s="296"/>
      <c r="E114" s="8">
        <f t="shared" ref="E114:E121" si="125">IF(G114="","",IF(G114&gt;0,G114/5))</f>
        <v>0.4</v>
      </c>
      <c r="F114" s="30"/>
      <c r="G114" s="46">
        <f>IF('Strategic Analysis'!D114="","",IF('Strategic Analysis'!D114&gt;0,'Strategic Analysis'!D114))</f>
        <v>2</v>
      </c>
      <c r="H114" s="46" t="str">
        <f>IF('Strategic Analysis'!C114="","",IF('Strategic Analysis'!C114&gt;0,'Strategic Analysis'!C114))</f>
        <v>High</v>
      </c>
      <c r="I114" s="46">
        <f>IF('Strategic Analysis'!A114="","",IF('Strategic Analysis'!A114&gt;0,'Strategic Analysis'!A114))</f>
        <v>9.8000000000000007</v>
      </c>
      <c r="J114" s="132" t="str">
        <f>IF('Strategic Analysis'!B114="","",IF('Strategic Analysis'!B114&gt;0,'Strategic Analysis'!B114))</f>
        <v>Is the Professional development of importance to you?</v>
      </c>
      <c r="K114" s="14"/>
      <c r="L114" s="14"/>
      <c r="M114" s="124"/>
      <c r="N114" s="123"/>
      <c r="O114" s="259"/>
      <c r="P114" s="33"/>
      <c r="Q114" s="8" t="str">
        <f t="shared" si="120"/>
        <v/>
      </c>
      <c r="R114" s="268" t="str">
        <f t="shared" si="121"/>
        <v/>
      </c>
      <c r="S114" s="268"/>
      <c r="T114" s="11" t="str">
        <f t="shared" si="122"/>
        <v/>
      </c>
      <c r="U114" s="5"/>
      <c r="V114" s="204"/>
      <c r="W114" s="285"/>
      <c r="X114" s="204"/>
    </row>
    <row r="115" spans="1:24" ht="15" customHeight="1" outlineLevel="1" x14ac:dyDescent="0.2">
      <c r="A115" s="28"/>
      <c r="B115" s="9" t="str">
        <f t="shared" si="123"/>
        <v xml:space="preserve">  l</v>
      </c>
      <c r="C115" s="296" t="str">
        <f t="shared" si="124"/>
        <v>nnnnnnnnnnnn</v>
      </c>
      <c r="D115" s="296"/>
      <c r="E115" s="8">
        <f t="shared" si="125"/>
        <v>0.4</v>
      </c>
      <c r="F115" s="30"/>
      <c r="G115" s="46">
        <f>IF('Strategic Analysis'!D115="","",IF('Strategic Analysis'!D115&gt;0,'Strategic Analysis'!D115))</f>
        <v>2</v>
      </c>
      <c r="H115" s="46" t="str">
        <f>IF('Strategic Analysis'!C115="","",IF('Strategic Analysis'!C115&gt;0,'Strategic Analysis'!C115))</f>
        <v>High</v>
      </c>
      <c r="I115" s="46">
        <f>IF('Strategic Analysis'!A115="","",IF('Strategic Analysis'!A115&gt;0,'Strategic Analysis'!A115))</f>
        <v>9.9</v>
      </c>
      <c r="J115" s="132" t="str">
        <f>IF('Strategic Analysis'!B115="","",IF('Strategic Analysis'!B115&gt;0,'Strategic Analysis'!B115))</f>
        <v>Mentoring</v>
      </c>
      <c r="K115" s="14"/>
      <c r="L115" s="14"/>
      <c r="M115" s="124"/>
      <c r="N115" s="123"/>
      <c r="O115" s="259"/>
      <c r="P115" s="33"/>
      <c r="Q115" s="8" t="str">
        <f t="shared" si="120"/>
        <v/>
      </c>
      <c r="R115" s="268" t="str">
        <f t="shared" si="121"/>
        <v/>
      </c>
      <c r="S115" s="268"/>
      <c r="T115" s="11" t="str">
        <f t="shared" si="122"/>
        <v/>
      </c>
      <c r="U115" s="5"/>
      <c r="V115" s="204"/>
      <c r="W115" s="285"/>
      <c r="X115" s="204"/>
    </row>
    <row r="116" spans="1:24" ht="15" customHeight="1" outlineLevel="1" x14ac:dyDescent="0.2">
      <c r="A116" s="28"/>
      <c r="B116" s="9" t="str">
        <f t="shared" si="123"/>
        <v xml:space="preserve">  l</v>
      </c>
      <c r="C116" s="296" t="str">
        <f t="shared" si="124"/>
        <v>nnnnnnnnnnnnnnnnnnnnnnnn</v>
      </c>
      <c r="D116" s="296"/>
      <c r="E116" s="8">
        <f t="shared" si="125"/>
        <v>0.8</v>
      </c>
      <c r="F116" s="30"/>
      <c r="G116" s="46">
        <f>IF('Strategic Analysis'!D116="","",IF('Strategic Analysis'!D116&gt;0,'Strategic Analysis'!D116))</f>
        <v>4</v>
      </c>
      <c r="H116" s="46" t="str">
        <f>IF('Strategic Analysis'!C116="","",IF('Strategic Analysis'!C116&gt;0,'Strategic Analysis'!C116))</f>
        <v>High</v>
      </c>
      <c r="I116" s="46">
        <f>IF('Strategic Analysis'!A116="","",IF('Strategic Analysis'!A116&gt;0,'Strategic Analysis'!A116))</f>
        <v>9.1</v>
      </c>
      <c r="J116" s="132" t="str">
        <f>IF('Strategic Analysis'!B116="","",IF('Strategic Analysis'!B116&gt;0,'Strategic Analysis'!B116))</f>
        <v>Level of Expertise (National, International, Regional)</v>
      </c>
      <c r="K116" s="14"/>
      <c r="L116" s="14"/>
      <c r="M116" s="124"/>
      <c r="N116" s="123"/>
      <c r="O116" s="259"/>
      <c r="P116" s="33"/>
      <c r="Q116" s="8" t="str">
        <f t="shared" si="120"/>
        <v/>
      </c>
      <c r="R116" s="268" t="str">
        <f t="shared" si="121"/>
        <v/>
      </c>
      <c r="S116" s="268"/>
      <c r="T116" s="11" t="str">
        <f t="shared" si="122"/>
        <v/>
      </c>
      <c r="U116" s="5"/>
      <c r="V116" s="204"/>
      <c r="W116" s="285"/>
      <c r="X116" s="204"/>
    </row>
    <row r="117" spans="1:24" ht="15" customHeight="1" outlineLevel="1" x14ac:dyDescent="0.2">
      <c r="A117" s="28"/>
      <c r="B117" s="9" t="str">
        <f t="shared" si="123"/>
        <v xml:space="preserve">  l</v>
      </c>
      <c r="C117" s="296" t="str">
        <f t="shared" si="124"/>
        <v>nnnnnnnnnnnn</v>
      </c>
      <c r="D117" s="296"/>
      <c r="E117" s="8">
        <f t="shared" si="125"/>
        <v>0.4</v>
      </c>
      <c r="F117" s="30"/>
      <c r="G117" s="46">
        <f>IF('Strategic Analysis'!D117="","",IF('Strategic Analysis'!D117&gt;0,'Strategic Analysis'!D117))</f>
        <v>2</v>
      </c>
      <c r="H117" s="46" t="str">
        <f>IF('Strategic Analysis'!C117="","",IF('Strategic Analysis'!C117&gt;0,'Strategic Analysis'!C117))</f>
        <v>High</v>
      </c>
      <c r="I117" s="46">
        <f>IF('Strategic Analysis'!A117="","",IF('Strategic Analysis'!A117&gt;0,'Strategic Analysis'!A117))</f>
        <v>9.11</v>
      </c>
      <c r="J117" s="132" t="str">
        <f>IF('Strategic Analysis'!B117="","",IF('Strategic Analysis'!B117&gt;0,'Strategic Analysis'!B117))</f>
        <v>PE Teachers Training</v>
      </c>
      <c r="K117" s="14"/>
      <c r="L117" s="14"/>
      <c r="M117" s="124"/>
      <c r="N117" s="123"/>
      <c r="O117" s="259"/>
      <c r="P117" s="33"/>
      <c r="Q117" s="8" t="str">
        <f t="shared" si="120"/>
        <v/>
      </c>
      <c r="R117" s="268" t="str">
        <f t="shared" si="121"/>
        <v/>
      </c>
      <c r="S117" s="268"/>
      <c r="T117" s="11" t="str">
        <f t="shared" si="122"/>
        <v/>
      </c>
      <c r="U117" s="5"/>
      <c r="V117" s="204"/>
      <c r="W117" s="285"/>
      <c r="X117" s="204"/>
    </row>
    <row r="118" spans="1:24" ht="15" customHeight="1" outlineLevel="1" x14ac:dyDescent="0.2">
      <c r="A118" s="28"/>
      <c r="B118" s="9" t="str">
        <f t="shared" si="123"/>
        <v xml:space="preserve">     l</v>
      </c>
      <c r="C118" s="296" t="str">
        <f t="shared" si="124"/>
        <v>nnnnnnnnnnnnnnnnnn</v>
      </c>
      <c r="D118" s="296"/>
      <c r="E118" s="8">
        <f t="shared" si="125"/>
        <v>0.6</v>
      </c>
      <c r="F118" s="30"/>
      <c r="G118" s="46">
        <f>IF('Strategic Analysis'!D118="","",IF('Strategic Analysis'!D118&gt;0,'Strategic Analysis'!D118))</f>
        <v>3</v>
      </c>
      <c r="H118" s="46" t="str">
        <f>IF('Strategic Analysis'!C118="","",IF('Strategic Analysis'!C118&gt;0,'Strategic Analysis'!C118))</f>
        <v>Med</v>
      </c>
      <c r="I118" s="46">
        <f>IF('Strategic Analysis'!A118="","",IF('Strategic Analysis'!A118&gt;0,'Strategic Analysis'!A118))</f>
        <v>9.1199999999999992</v>
      </c>
      <c r="J118" s="132" t="str">
        <f>IF('Strategic Analysis'!B118="","",IF('Strategic Analysis'!B118&gt;0,'Strategic Analysis'!B118))</f>
        <v>Are you facing challenges organizing Training camps?</v>
      </c>
      <c r="K118" s="14"/>
      <c r="L118" s="14"/>
      <c r="M118" s="124"/>
      <c r="N118" s="123"/>
      <c r="O118" s="259"/>
      <c r="P118" s="33"/>
      <c r="Q118" s="8" t="str">
        <f t="shared" si="120"/>
        <v/>
      </c>
      <c r="R118" s="268" t="str">
        <f t="shared" si="121"/>
        <v/>
      </c>
      <c r="S118" s="268"/>
      <c r="T118" s="11" t="str">
        <f t="shared" si="122"/>
        <v/>
      </c>
      <c r="U118" s="5"/>
      <c r="V118" s="204"/>
      <c r="W118" s="74"/>
      <c r="X118" s="204"/>
    </row>
    <row r="119" spans="1:24" ht="15" customHeight="1" outlineLevel="1" x14ac:dyDescent="0.2">
      <c r="A119" s="28"/>
      <c r="B119" s="9" t="str">
        <f t="shared" si="123"/>
        <v xml:space="preserve">  l</v>
      </c>
      <c r="C119" s="296" t="str">
        <f t="shared" si="124"/>
        <v>nnnnnnnnnnnn</v>
      </c>
      <c r="D119" s="296"/>
      <c r="E119" s="8">
        <f t="shared" si="125"/>
        <v>0.4</v>
      </c>
      <c r="F119" s="30"/>
      <c r="G119" s="46">
        <f>IF('Strategic Analysis'!D119="","",IF('Strategic Analysis'!D119&gt;0,'Strategic Analysis'!D119))</f>
        <v>2</v>
      </c>
      <c r="H119" s="46" t="str">
        <f>IF('Strategic Analysis'!C119="","",IF('Strategic Analysis'!C119&gt;0,'Strategic Analysis'!C119))</f>
        <v>High</v>
      </c>
      <c r="I119" s="46">
        <f>IF('Strategic Analysis'!A119="","",IF('Strategic Analysis'!A119&gt;0,'Strategic Analysis'!A119))</f>
        <v>9.1300000000000008</v>
      </c>
      <c r="J119" s="132" t="str">
        <f>IF('Strategic Analysis'!B119="","",IF('Strategic Analysis'!B119&gt;0,'Strategic Analysis'!B119))</f>
        <v>Exchange with other coaches</v>
      </c>
      <c r="K119" s="14"/>
      <c r="L119" s="14"/>
      <c r="M119" s="124"/>
      <c r="N119" s="123"/>
      <c r="O119" s="259"/>
      <c r="P119" s="33"/>
      <c r="Q119" s="8" t="str">
        <f t="shared" si="120"/>
        <v/>
      </c>
      <c r="R119" s="268" t="str">
        <f t="shared" si="121"/>
        <v/>
      </c>
      <c r="S119" s="268"/>
      <c r="T119" s="11" t="str">
        <f t="shared" si="122"/>
        <v/>
      </c>
      <c r="U119" s="5"/>
      <c r="V119" s="204"/>
      <c r="W119" s="74"/>
      <c r="X119" s="204"/>
    </row>
    <row r="120" spans="1:24" ht="15" customHeight="1" outlineLevel="1" x14ac:dyDescent="0.2">
      <c r="A120" s="28"/>
      <c r="B120" s="9" t="str">
        <f t="shared" si="123"/>
        <v xml:space="preserve">  l</v>
      </c>
      <c r="C120" s="296" t="str">
        <f t="shared" si="124"/>
        <v>nnnnnnnnnnnnnnnnnn</v>
      </c>
      <c r="D120" s="296"/>
      <c r="E120" s="8">
        <f t="shared" si="125"/>
        <v>0.6</v>
      </c>
      <c r="F120" s="30"/>
      <c r="G120" s="46">
        <f>IF('Strategic Analysis'!D120="","",IF('Strategic Analysis'!D120&gt;0,'Strategic Analysis'!D120))</f>
        <v>3</v>
      </c>
      <c r="H120" s="46" t="str">
        <f>IF('Strategic Analysis'!C120="","",IF('Strategic Analysis'!C120&gt;0,'Strategic Analysis'!C120))</f>
        <v>High</v>
      </c>
      <c r="I120" s="46">
        <f>IF('Strategic Analysis'!A120="","",IF('Strategic Analysis'!A120&gt;0,'Strategic Analysis'!A120))</f>
        <v>9.14</v>
      </c>
      <c r="J120" s="132" t="str">
        <f>IF('Strategic Analysis'!B120="","",IF('Strategic Analysis'!B120&gt;0,'Strategic Analysis'!B120))</f>
        <v xml:space="preserve">HR support and assistance </v>
      </c>
      <c r="K120" s="14"/>
      <c r="L120" s="14"/>
      <c r="M120" s="124"/>
      <c r="N120" s="123"/>
      <c r="O120" s="259"/>
      <c r="P120" s="33"/>
      <c r="Q120" s="8" t="str">
        <f t="shared" si="120"/>
        <v/>
      </c>
      <c r="R120" s="268" t="str">
        <f t="shared" si="121"/>
        <v/>
      </c>
      <c r="S120" s="268"/>
      <c r="T120" s="11" t="str">
        <f t="shared" si="122"/>
        <v/>
      </c>
      <c r="U120" s="5"/>
      <c r="V120" s="204"/>
      <c r="W120" s="74"/>
      <c r="X120" s="204"/>
    </row>
    <row r="121" spans="1:24" ht="15" customHeight="1" outlineLevel="1" x14ac:dyDescent="0.2">
      <c r="A121" s="28"/>
      <c r="B121" s="9" t="str">
        <f t="shared" si="123"/>
        <v/>
      </c>
      <c r="C121" s="296" t="str">
        <f t="shared" si="124"/>
        <v/>
      </c>
      <c r="D121" s="296"/>
      <c r="E121" s="8" t="str">
        <f t="shared" si="125"/>
        <v/>
      </c>
      <c r="F121" s="30"/>
      <c r="G121" s="46" t="str">
        <f>IF('Strategic Analysis'!D121="","",IF('Strategic Analysis'!D121&gt;0,'Strategic Analysis'!D121))</f>
        <v/>
      </c>
      <c r="H121" s="46" t="str">
        <f>IF('Strategic Analysis'!C121="","",IF('Strategic Analysis'!C121&gt;0,'Strategic Analysis'!C121))</f>
        <v/>
      </c>
      <c r="I121" s="46">
        <f>IF('Strategic Analysis'!A121="","",IF('Strategic Analysis'!A121&gt;0,'Strategic Analysis'!A121))</f>
        <v>9.15</v>
      </c>
      <c r="J121" s="132" t="str">
        <f>IF('Strategic Analysis'!B121="","",IF('Strategic Analysis'!B121&gt;0,'Strategic Analysis'!B121))</f>
        <v/>
      </c>
      <c r="K121" s="14"/>
      <c r="L121" s="14"/>
      <c r="M121" s="124"/>
      <c r="N121" s="123"/>
      <c r="O121" s="259"/>
      <c r="P121" s="33"/>
      <c r="Q121" s="8" t="str">
        <f t="shared" si="120"/>
        <v/>
      </c>
      <c r="R121" s="268" t="str">
        <f t="shared" si="121"/>
        <v/>
      </c>
      <c r="S121" s="268"/>
      <c r="T121" s="11" t="str">
        <f t="shared" si="122"/>
        <v/>
      </c>
      <c r="U121" s="5"/>
      <c r="V121" s="204"/>
      <c r="W121" s="74"/>
      <c r="X121" s="204"/>
    </row>
    <row r="122" spans="1:24" ht="15" customHeight="1" x14ac:dyDescent="0.2">
      <c r="A122" s="28"/>
      <c r="B122" s="74"/>
      <c r="C122" s="92"/>
      <c r="D122" s="92"/>
      <c r="E122" s="100"/>
      <c r="F122" s="30"/>
      <c r="G122" s="73"/>
      <c r="H122" s="73"/>
      <c r="I122" s="99"/>
      <c r="J122" s="106"/>
      <c r="K122" s="97"/>
      <c r="L122" s="97"/>
      <c r="M122" s="263"/>
      <c r="N122" s="73"/>
      <c r="O122" s="259"/>
      <c r="P122" s="33"/>
      <c r="Q122" s="74"/>
      <c r="R122" s="74"/>
      <c r="S122" s="74"/>
      <c r="T122" s="74"/>
      <c r="U122" s="5"/>
      <c r="V122" s="204"/>
      <c r="W122" s="198" t="s">
        <v>84</v>
      </c>
      <c r="X122" s="204"/>
    </row>
    <row r="123" spans="1:24" ht="15" customHeight="1" x14ac:dyDescent="0.2">
      <c r="A123" s="28"/>
      <c r="B123" s="34" t="str">
        <f>IF(H123="","",IF(H123="High",(REPT(" ",2)&amp;"l"),IF(H123="Med",(REPT(" ",5)&amp;"l"),IF(H123="Low",(REPT(" ",8)&amp;"l"),""))))</f>
        <v xml:space="preserve">  l</v>
      </c>
      <c r="C123" s="295" t="str">
        <f>IF(G123="","",IF(G123&lt;3,REPT("n",INT(G123*6)),IF(G123=3,REPT("n",INT(G123*6)),IF(G123&gt;3,REPT("n",INT(G123*6))))))</f>
        <v>nnnnnnnnnnnn</v>
      </c>
      <c r="D123" s="295"/>
      <c r="E123" s="55">
        <f>IF(G123="","",IF(G123&gt;0,G123/5))</f>
        <v>0.4</v>
      </c>
      <c r="F123" s="30"/>
      <c r="G123" s="86">
        <f>IF('Strategic Analysis'!D123=0,"",IF('Strategic Analysis'!D123&gt;0,'Strategic Analysis'!D123))</f>
        <v>2</v>
      </c>
      <c r="H123" s="71" t="str">
        <f>IF('Strategic Analysis'!C123="","",IF('Strategic Analysis'!C123&gt;0,'Strategic Analysis'!C123))</f>
        <v>High</v>
      </c>
      <c r="I123" s="113">
        <f>IF('Strategic Analysis'!A123="","",IF('Strategic Analysis'!A123&gt;0,'Strategic Analysis'!A123))</f>
        <v>10</v>
      </c>
      <c r="J123" s="114" t="str">
        <f>IF('Strategic Analysis'!B123="","",IF('Strategic Analysis'!B123&gt;0,'Strategic Analysis'!B123))</f>
        <v>ATHLETES: NUMBERS, SUPPORT, T&amp;F, ROAD</v>
      </c>
      <c r="K123" s="61"/>
      <c r="L123" s="61"/>
      <c r="M123" s="120"/>
      <c r="N123" s="257">
        <f>IFERROR(AVERAGEIF(N124:N128,"&gt;0"),0)</f>
        <v>0</v>
      </c>
      <c r="O123" s="261"/>
      <c r="P123" s="33"/>
      <c r="Q123" s="117" t="str">
        <f>IF(N123=0,"",IF(N123&gt;0,N123/5))</f>
        <v/>
      </c>
      <c r="R123" s="274" t="str">
        <f t="shared" ref="R123:R124" si="126">IF(N123&lt;3,REPT("n",INT(N123*6)),IF(N123=3,REPT("n",INT(N123*6)),IF(N123&gt;3,REPT("n",INT(N123*6)))))</f>
        <v/>
      </c>
      <c r="S123" s="274"/>
      <c r="T123" s="10" t="str">
        <f t="shared" si="38"/>
        <v/>
      </c>
      <c r="U123" s="5"/>
      <c r="V123" s="204"/>
      <c r="W123" s="218"/>
      <c r="X123" s="204"/>
    </row>
    <row r="124" spans="1:24" ht="15" customHeight="1" outlineLevel="1" x14ac:dyDescent="0.2">
      <c r="A124" s="28"/>
      <c r="B124" s="9" t="str">
        <f>IF(H123="","",IF(H124="High",(REPT(" ",2)&amp;"l"),IF(H124="Med",(REPT(" ",5)&amp;"l"),IF(H124="Low",(REPT(" ",8)&amp;"l"),""))))</f>
        <v xml:space="preserve">     l</v>
      </c>
      <c r="C124" s="297" t="str">
        <f>IF(G124="","",IF(G124&lt;3,REPT("n",INT(G124*6)),IF(G124=3,REPT("n",INT(G124*6)),IF(G124&gt;3,REPT("n",INT(G124*6))))))</f>
        <v>nnnnnn</v>
      </c>
      <c r="D124" s="297"/>
      <c r="E124" s="16">
        <f>IF(G124="","",IF(G124&gt;0,G124/5))</f>
        <v>0.2</v>
      </c>
      <c r="F124" s="30"/>
      <c r="G124" s="46">
        <f>IF('Strategic Analysis'!D124="","",IF('Strategic Analysis'!D124&gt;0,'Strategic Analysis'!D124))</f>
        <v>1</v>
      </c>
      <c r="H124" s="46" t="str">
        <f>IF('Strategic Analysis'!C124="","",IF('Strategic Analysis'!C124&gt;0,'Strategic Analysis'!C124))</f>
        <v>Med</v>
      </c>
      <c r="I124" s="46">
        <f>IF('Strategic Analysis'!A124="","",IF('Strategic Analysis'!A124&gt;0,'Strategic Analysis'!A124))</f>
        <v>10.1</v>
      </c>
      <c r="J124" s="132" t="str">
        <f>IF('Strategic Analysis'!B124="","",IF('Strategic Analysis'!B124&gt;0,'Strategic Analysis'!B124))</f>
        <v>Gender, age group, category</v>
      </c>
      <c r="K124" s="14"/>
      <c r="L124" s="14"/>
      <c r="M124" s="124"/>
      <c r="N124" s="123"/>
      <c r="O124" s="259"/>
      <c r="P124" s="33"/>
      <c r="Q124" s="8" t="str">
        <f t="shared" ref="Q124" si="127">IF(N124="","",IF(N124&gt;0,N124/5))</f>
        <v/>
      </c>
      <c r="R124" s="268" t="str">
        <f t="shared" si="126"/>
        <v/>
      </c>
      <c r="S124" s="268"/>
      <c r="T124" s="11" t="str">
        <f t="shared" si="38"/>
        <v/>
      </c>
      <c r="U124" s="5"/>
      <c r="V124" s="204"/>
      <c r="W124" s="283" t="str">
        <f>Q123</f>
        <v/>
      </c>
      <c r="X124" s="204"/>
    </row>
    <row r="125" spans="1:24" ht="15" customHeight="1" outlineLevel="1" x14ac:dyDescent="0.2">
      <c r="A125" s="28"/>
      <c r="B125" s="9" t="str">
        <f t="shared" ref="B125:B128" si="128">IF(H124="","",IF(H125="High",(REPT(" ",2)&amp;"l"),IF(H125="Med",(REPT(" ",5)&amp;"l"),IF(H125="Low",(REPT(" ",8)&amp;"l"),""))))</f>
        <v xml:space="preserve">  l</v>
      </c>
      <c r="C125" s="297" t="str">
        <f t="shared" ref="C125:C128" si="129">IF(G125="","",IF(G125&lt;3,REPT("n",INT(G125*6)),IF(G125=3,REPT("n",INT(G125*6)),IF(G125&gt;3,REPT("n",INT(G125*6))))))</f>
        <v>nnnnnnnnnnnn</v>
      </c>
      <c r="D125" s="297"/>
      <c r="E125" s="16">
        <f t="shared" ref="E125:E128" si="130">IF(G125="","",IF(G125&gt;0,G125/5))</f>
        <v>0.4</v>
      </c>
      <c r="F125" s="30"/>
      <c r="G125" s="46">
        <f>IF('Strategic Analysis'!D125="","",IF('Strategic Analysis'!D125&gt;0,'Strategic Analysis'!D125))</f>
        <v>2</v>
      </c>
      <c r="H125" s="46" t="str">
        <f>IF('Strategic Analysis'!C125="","",IF('Strategic Analysis'!C125&gt;0,'Strategic Analysis'!C125))</f>
        <v>High</v>
      </c>
      <c r="I125" s="46">
        <f>IF('Strategic Analysis'!A125="","",IF('Strategic Analysis'!A125&gt;0,'Strategic Analysis'!A125))</f>
        <v>10.199999999999999</v>
      </c>
      <c r="J125" s="132" t="str">
        <f>IF('Strategic Analysis'!B125="","",IF('Strategic Analysis'!B125&gt;0,'Strategic Analysis'!B125))</f>
        <v>Long term development plan</v>
      </c>
      <c r="K125" s="37"/>
      <c r="L125" s="37"/>
      <c r="M125" s="130"/>
      <c r="N125" s="123"/>
      <c r="O125" s="259"/>
      <c r="P125" s="33"/>
      <c r="Q125" s="8" t="str">
        <f t="shared" ref="Q125:Q128" si="131">IF(N125="","",IF(N125&gt;0,N125/5))</f>
        <v/>
      </c>
      <c r="R125" s="268" t="str">
        <f t="shared" ref="R125:R128" si="132">IF(N125&lt;3,REPT("n",INT(N125*6)),IF(N125=3,REPT("n",INT(N125*6)),IF(N125&gt;3,REPT("n",INT(N125*6)))))</f>
        <v/>
      </c>
      <c r="S125" s="268"/>
      <c r="T125" s="11" t="str">
        <f t="shared" ref="T125:T128" si="133">IF(M125="","",IF(M125="High",(REPT(" ",8)&amp;"l"),IF(M125="Med",(REPT(" ",5)&amp;"l"),IF(M125="Low",(REPT(" ",0*2)&amp;"l"),""))))</f>
        <v/>
      </c>
      <c r="U125" s="5"/>
      <c r="V125" s="204"/>
      <c r="W125" s="283"/>
      <c r="X125" s="204"/>
    </row>
    <row r="126" spans="1:24" ht="15" customHeight="1" outlineLevel="1" x14ac:dyDescent="0.2">
      <c r="A126" s="28"/>
      <c r="B126" s="9" t="str">
        <f t="shared" si="128"/>
        <v xml:space="preserve">  l</v>
      </c>
      <c r="C126" s="297" t="str">
        <f t="shared" si="129"/>
        <v>nnnnnnnnnnnnnnnnnn</v>
      </c>
      <c r="D126" s="297"/>
      <c r="E126" s="16">
        <f t="shared" si="130"/>
        <v>0.6</v>
      </c>
      <c r="F126" s="30"/>
      <c r="G126" s="46">
        <f>IF('Strategic Analysis'!D126="","",IF('Strategic Analysis'!D126&gt;0,'Strategic Analysis'!D126))</f>
        <v>3</v>
      </c>
      <c r="H126" s="46" t="str">
        <f>IF('Strategic Analysis'!C126="","",IF('Strategic Analysis'!C126&gt;0,'Strategic Analysis'!C126))</f>
        <v>High</v>
      </c>
      <c r="I126" s="46">
        <f>IF('Strategic Analysis'!A126="","",IF('Strategic Analysis'!A126&gt;0,'Strategic Analysis'!A126))</f>
        <v>10.3</v>
      </c>
      <c r="J126" s="132" t="str">
        <f>IF('Strategic Analysis'!B126="","",IF('Strategic Analysis'!B126&gt;0,'Strategic Analysis'!B126))</f>
        <v>Competent coaching</v>
      </c>
      <c r="K126" s="37"/>
      <c r="L126" s="37"/>
      <c r="M126" s="130"/>
      <c r="N126" s="123"/>
      <c r="O126" s="259"/>
      <c r="P126" s="33"/>
      <c r="Q126" s="8" t="str">
        <f t="shared" si="131"/>
        <v/>
      </c>
      <c r="R126" s="268" t="str">
        <f t="shared" si="132"/>
        <v/>
      </c>
      <c r="S126" s="268"/>
      <c r="T126" s="11" t="str">
        <f t="shared" si="133"/>
        <v/>
      </c>
      <c r="U126" s="5"/>
      <c r="V126" s="204"/>
      <c r="W126" s="283"/>
      <c r="X126" s="204"/>
    </row>
    <row r="127" spans="1:24" ht="15" customHeight="1" outlineLevel="1" x14ac:dyDescent="0.2">
      <c r="A127" s="28"/>
      <c r="B127" s="9" t="str">
        <f t="shared" si="128"/>
        <v/>
      </c>
      <c r="C127" s="297" t="str">
        <f t="shared" si="129"/>
        <v/>
      </c>
      <c r="D127" s="297"/>
      <c r="E127" s="16" t="str">
        <f t="shared" si="130"/>
        <v/>
      </c>
      <c r="F127" s="30"/>
      <c r="G127" s="46" t="str">
        <f>IF('Strategic Analysis'!D127="","",IF('Strategic Analysis'!D127&gt;0,'Strategic Analysis'!D127))</f>
        <v/>
      </c>
      <c r="H127" s="46" t="str">
        <f>IF('Strategic Analysis'!C127="","",IF('Strategic Analysis'!C127&gt;0,'Strategic Analysis'!C127))</f>
        <v/>
      </c>
      <c r="I127" s="46">
        <f>IF('Strategic Analysis'!A127="","",IF('Strategic Analysis'!A127&gt;0,'Strategic Analysis'!A127))</f>
        <v>10.4</v>
      </c>
      <c r="J127" s="132" t="str">
        <f>IF('Strategic Analysis'!B127="","",IF('Strategic Analysis'!B127&gt;0,'Strategic Analysis'!B127))</f>
        <v/>
      </c>
      <c r="K127" s="37"/>
      <c r="L127" s="37"/>
      <c r="M127" s="130"/>
      <c r="N127" s="123"/>
      <c r="O127" s="259"/>
      <c r="P127" s="33"/>
      <c r="Q127" s="8" t="str">
        <f t="shared" si="131"/>
        <v/>
      </c>
      <c r="R127" s="268" t="str">
        <f t="shared" si="132"/>
        <v/>
      </c>
      <c r="S127" s="268"/>
      <c r="T127" s="11" t="str">
        <f t="shared" si="133"/>
        <v/>
      </c>
      <c r="U127" s="5"/>
      <c r="V127" s="204"/>
      <c r="W127" s="283"/>
      <c r="X127" s="204"/>
    </row>
    <row r="128" spans="1:24" ht="15" customHeight="1" outlineLevel="1" x14ac:dyDescent="0.2">
      <c r="A128" s="28"/>
      <c r="B128" s="9" t="str">
        <f t="shared" si="128"/>
        <v/>
      </c>
      <c r="C128" s="297" t="str">
        <f t="shared" si="129"/>
        <v/>
      </c>
      <c r="D128" s="297"/>
      <c r="E128" s="16" t="str">
        <f t="shared" si="130"/>
        <v/>
      </c>
      <c r="F128" s="30"/>
      <c r="G128" s="46" t="str">
        <f>IF('Strategic Analysis'!D128="","",IF('Strategic Analysis'!D128&gt;0,'Strategic Analysis'!D128))</f>
        <v/>
      </c>
      <c r="H128" s="46" t="str">
        <f>IF('Strategic Analysis'!C128="","",IF('Strategic Analysis'!C128&gt;0,'Strategic Analysis'!C128))</f>
        <v/>
      </c>
      <c r="I128" s="46">
        <f>IF('Strategic Analysis'!A128="","",IF('Strategic Analysis'!A128&gt;0,'Strategic Analysis'!A128))</f>
        <v>10.5</v>
      </c>
      <c r="J128" s="132" t="str">
        <f>IF('Strategic Analysis'!B128="","",IF('Strategic Analysis'!B128&gt;0,'Strategic Analysis'!B128))</f>
        <v/>
      </c>
      <c r="K128" s="37"/>
      <c r="L128" s="37"/>
      <c r="M128" s="130"/>
      <c r="N128" s="123"/>
      <c r="O128" s="259"/>
      <c r="P128" s="33"/>
      <c r="Q128" s="8" t="str">
        <f t="shared" si="131"/>
        <v/>
      </c>
      <c r="R128" s="268" t="str">
        <f t="shared" si="132"/>
        <v/>
      </c>
      <c r="S128" s="268"/>
      <c r="T128" s="11" t="str">
        <f t="shared" si="133"/>
        <v/>
      </c>
      <c r="U128" s="5"/>
      <c r="V128" s="204"/>
      <c r="W128" s="219"/>
      <c r="X128" s="204"/>
    </row>
    <row r="129" spans="1:24" ht="15" customHeight="1" x14ac:dyDescent="0.2">
      <c r="A129" s="28"/>
      <c r="B129" s="74"/>
      <c r="C129" s="92"/>
      <c r="D129" s="92"/>
      <c r="E129" s="100"/>
      <c r="F129" s="30"/>
      <c r="G129" s="79"/>
      <c r="H129" s="79"/>
      <c r="I129" s="96"/>
      <c r="J129" s="107"/>
      <c r="K129" s="101"/>
      <c r="L129" s="101"/>
      <c r="M129" s="264"/>
      <c r="N129" s="79"/>
      <c r="O129" s="259"/>
      <c r="P129" s="33"/>
      <c r="Q129" s="74"/>
      <c r="R129" s="74"/>
      <c r="S129" s="74"/>
      <c r="T129" s="74"/>
      <c r="U129" s="5"/>
      <c r="V129" s="204"/>
      <c r="W129" s="197" t="s">
        <v>88</v>
      </c>
      <c r="X129" s="204"/>
    </row>
    <row r="130" spans="1:24" ht="15" customHeight="1" x14ac:dyDescent="0.2">
      <c r="A130" s="28"/>
      <c r="B130" s="34" t="str">
        <f>IF(H130="","",IF(H130="High",(REPT(" ",2)&amp;"l"),IF(H130="Med",(REPT(" ",5)&amp;"l"),IF(H130="Low",(REPT(" ",8)&amp;"l"),""))))</f>
        <v xml:space="preserve">     l</v>
      </c>
      <c r="C130" s="295" t="str">
        <f>IF(G130="","",IF(G130&lt;3,REPT("n",INT(G130*6)),IF(G130=3,REPT("n",INT(G130*6)),IF(G130&gt;3,REPT("n",INT(G130*6))))))</f>
        <v>nnnnnnnnnnnnnnnnnnnnnn</v>
      </c>
      <c r="D130" s="295"/>
      <c r="E130" s="55">
        <f>IF(G130="","",IF(G130&gt;0,G130/5))</f>
        <v>0.76</v>
      </c>
      <c r="F130" s="30"/>
      <c r="G130" s="86">
        <f>IF('Strategic Analysis'!D130=0,"",IF('Strategic Analysis'!D130&gt;0,'Strategic Analysis'!D130))</f>
        <v>3.8</v>
      </c>
      <c r="H130" s="71" t="str">
        <f>IF('Strategic Analysis'!C130="","",IF('Strategic Analysis'!C130&gt;0,'Strategic Analysis'!C130))</f>
        <v>Med</v>
      </c>
      <c r="I130" s="113">
        <f>IF('Strategic Analysis'!A130="","",IF('Strategic Analysis'!A130&gt;0,'Strategic Analysis'!A130))</f>
        <v>11</v>
      </c>
      <c r="J130" s="114" t="str">
        <f>IF('Strategic Analysis'!B130="","",IF('Strategic Analysis'!B130&gt;0,'Strategic Analysis'!B130))</f>
        <v>PRO/VOL, FL/PRT-TIME/FREELANCE</v>
      </c>
      <c r="K130" s="62"/>
      <c r="L130" s="62"/>
      <c r="M130" s="120"/>
      <c r="N130" s="257">
        <f>IFERROR(AVERAGEIF(N131:N135,"&gt;0"),0)</f>
        <v>0</v>
      </c>
      <c r="O130" s="261"/>
      <c r="P130" s="33"/>
      <c r="Q130" s="117" t="str">
        <f>IF(N130=0,"",IF(N130&gt;0,N130/5))</f>
        <v/>
      </c>
      <c r="R130" s="274" t="str">
        <f t="shared" ref="R130:R131" si="134">IF(N130&lt;3,REPT("n",INT(N130*6)),IF(N130=3,REPT("n",INT(N130*6)),IF(N130&gt;3,REPT("n",INT(N130*6)))))</f>
        <v/>
      </c>
      <c r="S130" s="274"/>
      <c r="T130" s="10" t="str">
        <f t="shared" si="38"/>
        <v/>
      </c>
      <c r="U130" s="5"/>
      <c r="V130" s="204"/>
      <c r="W130" s="218"/>
      <c r="X130" s="204"/>
    </row>
    <row r="131" spans="1:24" ht="15" customHeight="1" outlineLevel="1" x14ac:dyDescent="0.2">
      <c r="A131" s="28"/>
      <c r="B131" s="9" t="str">
        <f>IF(H130="","",IF(H131="High",(REPT(" ",2)&amp;"l"),IF(H131="Med",(REPT(" ",5)&amp;"l"),IF(H131="Low",(REPT(" ",8)&amp;"l"),""))))</f>
        <v xml:space="preserve">  l</v>
      </c>
      <c r="C131" s="296" t="str">
        <f>IF(G131="","",IF(G131&lt;3,REPT("n",INT(G131*6)),IF(G131=3,REPT("n",INT(G131*6)),IF(G131&gt;3,REPT("n",INT(G131*6))))))</f>
        <v>nnnnnnnnnnnn</v>
      </c>
      <c r="D131" s="296"/>
      <c r="E131" s="16">
        <f>IF(G131="","",IF(G131&gt;0,G131/5))</f>
        <v>0.4</v>
      </c>
      <c r="F131" s="30"/>
      <c r="G131" s="46">
        <f>IF('Strategic Analysis'!D131="","",IF('Strategic Analysis'!D131&gt;0,'Strategic Analysis'!D131))</f>
        <v>2</v>
      </c>
      <c r="H131" s="46" t="str">
        <f>IF('Strategic Analysis'!C131="","",IF('Strategic Analysis'!C131&gt;0,'Strategic Analysis'!C131))</f>
        <v>High</v>
      </c>
      <c r="I131" s="46" t="str">
        <f>IF('Strategic Analysis'!A131="","",IF('Strategic Analysis'!A131&gt;0,'Strategic Analysis'!A131))</f>
        <v>11.1</v>
      </c>
      <c r="J131" s="132" t="str">
        <f>IF('Strategic Analysis'!B131="","",IF('Strategic Analysis'!B131&gt;0,'Strategic Analysis'!B131))</f>
        <v>Professional</v>
      </c>
      <c r="K131" s="14"/>
      <c r="L131" s="14"/>
      <c r="M131" s="124"/>
      <c r="N131" s="123"/>
      <c r="O131" s="259"/>
      <c r="P131" s="33"/>
      <c r="Q131" s="8" t="str">
        <f t="shared" ref="Q131" si="135">IF(N131="","",IF(N131&gt;0,N131/5))</f>
        <v/>
      </c>
      <c r="R131" s="268" t="str">
        <f t="shared" si="134"/>
        <v/>
      </c>
      <c r="S131" s="268"/>
      <c r="T131" s="11" t="str">
        <f t="shared" si="38"/>
        <v/>
      </c>
      <c r="U131" s="5"/>
      <c r="V131" s="204"/>
      <c r="W131" s="283" t="str">
        <f>Q130</f>
        <v/>
      </c>
      <c r="X131" s="204"/>
    </row>
    <row r="132" spans="1:24" ht="15" customHeight="1" outlineLevel="1" x14ac:dyDescent="0.2">
      <c r="A132" s="28"/>
      <c r="B132" s="9" t="str">
        <f t="shared" ref="B132:B135" si="136">IF(H131="","",IF(H132="High",(REPT(" ",2)&amp;"l"),IF(H132="Med",(REPT(" ",5)&amp;"l"),IF(H132="Low",(REPT(" ",8)&amp;"l"),""))))</f>
        <v xml:space="preserve">     l</v>
      </c>
      <c r="C132" s="296" t="str">
        <f t="shared" ref="C132:C135" si="137">IF(G132="","",IF(G132&lt;3,REPT("n",INT(G132*6)),IF(G132=3,REPT("n",INT(G132*6)),IF(G132&gt;3,REPT("n",INT(G132*6))))))</f>
        <v>nnnnnnnnnnnnnnnnnnnnnnnnnnnnnn</v>
      </c>
      <c r="D132" s="296"/>
      <c r="E132" s="16">
        <f t="shared" ref="E132:E135" si="138">IF(G132="","",IF(G132&gt;0,G132/5))</f>
        <v>1</v>
      </c>
      <c r="F132" s="30"/>
      <c r="G132" s="46">
        <f>IF('Strategic Analysis'!D132="","",IF('Strategic Analysis'!D132&gt;0,'Strategic Analysis'!D132))</f>
        <v>5</v>
      </c>
      <c r="H132" s="46" t="str">
        <f>IF('Strategic Analysis'!C132="","",IF('Strategic Analysis'!C132&gt;0,'Strategic Analysis'!C132))</f>
        <v>Med</v>
      </c>
      <c r="I132" s="46">
        <f>IF('Strategic Analysis'!A132="","",IF('Strategic Analysis'!A132&gt;0,'Strategic Analysis'!A132))</f>
        <v>11.2</v>
      </c>
      <c r="J132" s="132" t="str">
        <f>IF('Strategic Analysis'!B132="","",IF('Strategic Analysis'!B132&gt;0,'Strategic Analysis'!B132))</f>
        <v>Volunteer coach</v>
      </c>
      <c r="K132" s="37"/>
      <c r="L132" s="37"/>
      <c r="M132" s="130"/>
      <c r="N132" s="123"/>
      <c r="O132" s="259"/>
      <c r="P132" s="33"/>
      <c r="Q132" s="8" t="str">
        <f t="shared" ref="Q132:Q135" si="139">IF(N132="","",IF(N132&gt;0,N132/5))</f>
        <v/>
      </c>
      <c r="R132" s="268" t="str">
        <f t="shared" ref="R132:R135" si="140">IF(N132&lt;3,REPT("n",INT(N132*6)),IF(N132=3,REPT("n",INT(N132*6)),IF(N132&gt;3,REPT("n",INT(N132*6)))))</f>
        <v/>
      </c>
      <c r="S132" s="268"/>
      <c r="T132" s="11" t="str">
        <f t="shared" ref="T132:T135" si="141">IF(M132="","",IF(M132="High",(REPT(" ",8)&amp;"l"),IF(M132="Med",(REPT(" ",5)&amp;"l"),IF(M132="Low",(REPT(" ",0*2)&amp;"l"),""))))</f>
        <v/>
      </c>
      <c r="U132" s="5"/>
      <c r="V132" s="204"/>
      <c r="W132" s="283"/>
      <c r="X132" s="204"/>
    </row>
    <row r="133" spans="1:24" ht="15" customHeight="1" outlineLevel="1" x14ac:dyDescent="0.2">
      <c r="A133" s="28"/>
      <c r="B133" s="9" t="str">
        <f t="shared" si="136"/>
        <v xml:space="preserve">     l</v>
      </c>
      <c r="C133" s="296" t="str">
        <f t="shared" si="137"/>
        <v>nnnnnnnnnnnnnnnnnn</v>
      </c>
      <c r="D133" s="296"/>
      <c r="E133" s="16">
        <f t="shared" si="138"/>
        <v>0.6</v>
      </c>
      <c r="F133" s="30"/>
      <c r="G133" s="46">
        <f>IF('Strategic Analysis'!D133="","",IF('Strategic Analysis'!D133&gt;0,'Strategic Analysis'!D133))</f>
        <v>3</v>
      </c>
      <c r="H133" s="46" t="str">
        <f>IF('Strategic Analysis'!C133="","",IF('Strategic Analysis'!C133&gt;0,'Strategic Analysis'!C133))</f>
        <v>Med</v>
      </c>
      <c r="I133" s="46">
        <f>IF('Strategic Analysis'!A133="","",IF('Strategic Analysis'!A133&gt;0,'Strategic Analysis'!A133))</f>
        <v>11.3</v>
      </c>
      <c r="J133" s="132" t="str">
        <f>IF('Strategic Analysis'!B133="","",IF('Strategic Analysis'!B133&gt;0,'Strategic Analysis'!B133))</f>
        <v>Part-time coaching</v>
      </c>
      <c r="K133" s="37"/>
      <c r="L133" s="37"/>
      <c r="M133" s="130"/>
      <c r="N133" s="123"/>
      <c r="O133" s="259"/>
      <c r="P133" s="33"/>
      <c r="Q133" s="8" t="str">
        <f t="shared" si="139"/>
        <v/>
      </c>
      <c r="R133" s="268" t="str">
        <f t="shared" si="140"/>
        <v/>
      </c>
      <c r="S133" s="268"/>
      <c r="T133" s="11" t="str">
        <f t="shared" si="141"/>
        <v/>
      </c>
      <c r="U133" s="5"/>
      <c r="V133" s="204"/>
      <c r="W133" s="283"/>
      <c r="X133" s="204"/>
    </row>
    <row r="134" spans="1:24" ht="15" customHeight="1" outlineLevel="1" x14ac:dyDescent="0.2">
      <c r="A134" s="28"/>
      <c r="B134" s="9" t="str">
        <f t="shared" si="136"/>
        <v xml:space="preserve">  l</v>
      </c>
      <c r="C134" s="296" t="str">
        <f t="shared" si="137"/>
        <v>nnnnnnnnnnnnnnnnnnnnnnnn</v>
      </c>
      <c r="D134" s="296"/>
      <c r="E134" s="16">
        <f t="shared" si="138"/>
        <v>0.8</v>
      </c>
      <c r="F134" s="30"/>
      <c r="G134" s="46">
        <f>IF('Strategic Analysis'!D134="","",IF('Strategic Analysis'!D134&gt;0,'Strategic Analysis'!D134))</f>
        <v>4</v>
      </c>
      <c r="H134" s="46" t="str">
        <f>IF('Strategic Analysis'!C134="","",IF('Strategic Analysis'!C134&gt;0,'Strategic Analysis'!C134))</f>
        <v>High</v>
      </c>
      <c r="I134" s="46">
        <f>IF('Strategic Analysis'!A134="","",IF('Strategic Analysis'!A134&gt;0,'Strategic Analysis'!A134))</f>
        <v>11.4</v>
      </c>
      <c r="J134" s="132" t="str">
        <f>IF('Strategic Analysis'!B134="","",IF('Strategic Analysis'!B134&gt;0,'Strategic Analysis'!B134))</f>
        <v>Freelance</v>
      </c>
      <c r="K134" s="37"/>
      <c r="L134" s="37"/>
      <c r="M134" s="130"/>
      <c r="N134" s="123"/>
      <c r="O134" s="259"/>
      <c r="P134" s="33"/>
      <c r="Q134" s="8" t="str">
        <f t="shared" si="139"/>
        <v/>
      </c>
      <c r="R134" s="268" t="str">
        <f t="shared" si="140"/>
        <v/>
      </c>
      <c r="S134" s="268"/>
      <c r="T134" s="11" t="str">
        <f t="shared" si="141"/>
        <v/>
      </c>
      <c r="U134" s="5"/>
      <c r="V134" s="204"/>
      <c r="W134" s="283"/>
      <c r="X134" s="204"/>
    </row>
    <row r="135" spans="1:24" ht="15" customHeight="1" outlineLevel="1" x14ac:dyDescent="0.2">
      <c r="A135" s="28"/>
      <c r="B135" s="9" t="str">
        <f t="shared" si="136"/>
        <v xml:space="preserve">     l</v>
      </c>
      <c r="C135" s="296" t="str">
        <f t="shared" si="137"/>
        <v>nnnnnnnnnnnnnnnnnnnnnnnnnnnnnn</v>
      </c>
      <c r="D135" s="296"/>
      <c r="E135" s="16">
        <f t="shared" si="138"/>
        <v>1</v>
      </c>
      <c r="F135" s="30"/>
      <c r="G135" s="46">
        <f>IF('Strategic Analysis'!D135="","",IF('Strategic Analysis'!D135&gt;0,'Strategic Analysis'!D135))</f>
        <v>5</v>
      </c>
      <c r="H135" s="46" t="str">
        <f>IF('Strategic Analysis'!C135="","",IF('Strategic Analysis'!C135&gt;0,'Strategic Analysis'!C135))</f>
        <v>Med</v>
      </c>
      <c r="I135" s="46">
        <f>IF('Strategic Analysis'!A135="","",IF('Strategic Analysis'!A135&gt;0,'Strategic Analysis'!A135))</f>
        <v>11.5</v>
      </c>
      <c r="J135" s="132" t="str">
        <f>IF('Strategic Analysis'!B135="","",IF('Strategic Analysis'!B135&gt;0,'Strategic Analysis'!B135))</f>
        <v>Teacher/school coach</v>
      </c>
      <c r="K135" s="37"/>
      <c r="L135" s="37"/>
      <c r="M135" s="130"/>
      <c r="N135" s="123"/>
      <c r="O135" s="259"/>
      <c r="P135" s="33"/>
      <c r="Q135" s="8" t="str">
        <f t="shared" si="139"/>
        <v/>
      </c>
      <c r="R135" s="268" t="str">
        <f t="shared" si="140"/>
        <v/>
      </c>
      <c r="S135" s="268"/>
      <c r="T135" s="11" t="str">
        <f t="shared" si="141"/>
        <v/>
      </c>
      <c r="U135" s="5"/>
      <c r="V135" s="204"/>
      <c r="W135" s="219"/>
      <c r="X135" s="204"/>
    </row>
    <row r="136" spans="1:24" ht="15" customHeight="1" x14ac:dyDescent="0.2">
      <c r="A136" s="28"/>
      <c r="B136" s="74"/>
      <c r="C136" s="92"/>
      <c r="D136" s="92"/>
      <c r="E136" s="100"/>
      <c r="F136" s="30"/>
      <c r="G136" s="73"/>
      <c r="H136" s="73"/>
      <c r="I136" s="99"/>
      <c r="J136" s="106"/>
      <c r="K136" s="97"/>
      <c r="L136" s="97"/>
      <c r="M136" s="263"/>
      <c r="N136" s="73"/>
      <c r="O136" s="259"/>
      <c r="P136" s="33"/>
      <c r="Q136" s="80"/>
      <c r="R136" s="74"/>
      <c r="S136" s="74"/>
      <c r="T136" s="74"/>
      <c r="U136" s="5"/>
      <c r="V136" s="204"/>
      <c r="W136" s="198" t="s">
        <v>95</v>
      </c>
      <c r="X136" s="204"/>
    </row>
    <row r="137" spans="1:24" ht="15" customHeight="1" x14ac:dyDescent="0.2">
      <c r="A137" s="28"/>
      <c r="B137" s="34" t="str">
        <f>IF(H137="","",IF(H137="High",(REPT(" ",2)&amp;"l"),IF(H137="Med",(REPT(" ",5)&amp;"l"),IF(H137="Low",(REPT(" ",8)&amp;"l"),""))))</f>
        <v xml:space="preserve">  l</v>
      </c>
      <c r="C137" s="295" t="str">
        <f>IF(G137="","",IF(G137&lt;3,REPT("n",INT(G137*6)),IF(G137=3,REPT("n",INT(G137*6)),IF(G137&gt;3,REPT("n",INT(G137*6))))))</f>
        <v>nnnnnnnnnnnnnnn</v>
      </c>
      <c r="D137" s="295"/>
      <c r="E137" s="55">
        <f>IF(G137="","",IF(G137&gt;0,G137/5))</f>
        <v>0.52</v>
      </c>
      <c r="F137" s="30"/>
      <c r="G137" s="86">
        <f>IF('Strategic Analysis'!D137=0,"",IF('Strategic Analysis'!D137&gt;0,'Strategic Analysis'!D137))</f>
        <v>2.6</v>
      </c>
      <c r="H137" s="71" t="str">
        <f>IF('Strategic Analysis'!C137="","",IF('Strategic Analysis'!C137&gt;0,'Strategic Analysis'!C137))</f>
        <v>High</v>
      </c>
      <c r="I137" s="113">
        <f>IF('Strategic Analysis'!A137="","",IF('Strategic Analysis'!A137&gt;0,'Strategic Analysis'!A137))</f>
        <v>12</v>
      </c>
      <c r="J137" s="114" t="str">
        <f>IF('Strategic Analysis'!B137="","",IF('Strategic Analysis'!B137&gt;0,'Strategic Analysis'!B137))</f>
        <v>MANAGEMENT AND ADMINISTRATION</v>
      </c>
      <c r="K137" s="61"/>
      <c r="L137" s="61"/>
      <c r="M137" s="120"/>
      <c r="N137" s="257">
        <f>IFERROR(AVERAGEIF(N138:N142,"&gt;0"),0)</f>
        <v>0</v>
      </c>
      <c r="O137" s="261"/>
      <c r="P137" s="33"/>
      <c r="Q137" s="117" t="str">
        <f>IF(N137=0,"",IF(N137&gt;0,N137/5))</f>
        <v/>
      </c>
      <c r="R137" s="274" t="str">
        <f t="shared" ref="R137:R138" si="142">IF(N137&lt;3,REPT("n",INT(N137*6)),IF(N137=3,REPT("n",INT(N137*6)),IF(N137&gt;3,REPT("n",INT(N137*6)))))</f>
        <v/>
      </c>
      <c r="S137" s="274"/>
      <c r="T137" s="10" t="str">
        <f t="shared" si="38"/>
        <v/>
      </c>
      <c r="U137" s="5"/>
      <c r="V137" s="204"/>
      <c r="W137" s="218"/>
      <c r="X137" s="204"/>
    </row>
    <row r="138" spans="1:24" ht="15" customHeight="1" outlineLevel="1" x14ac:dyDescent="0.2">
      <c r="A138" s="28"/>
      <c r="B138" s="9" t="str">
        <f>IF(H137="","",IF(H138="High",(REPT(" ",2)&amp;"l"),IF(H138="Med",(REPT(" ",5)&amp;"l"),IF(H138="Low",(REPT(" ",8)&amp;"l"),""))))</f>
        <v xml:space="preserve">     l</v>
      </c>
      <c r="C138" s="296" t="str">
        <f>IF(G138="","",IF(G138&lt;3,REPT("n",INT(G138*6)),IF(G138=3,REPT("n",INT(G138*6)),IF(G138&gt;3,REPT("n",INT(G138*6))))))</f>
        <v>nnnnnnnnnnnnnnnnnnnnnnnn</v>
      </c>
      <c r="D138" s="296"/>
      <c r="E138" s="16">
        <f>IF(G138="","",IF(G138&gt;0,G138/5))</f>
        <v>0.8</v>
      </c>
      <c r="F138" s="30"/>
      <c r="G138" s="46">
        <f>IF('Strategic Analysis'!D138="","",IF('Strategic Analysis'!D138&gt;0,'Strategic Analysis'!D138))</f>
        <v>4</v>
      </c>
      <c r="H138" s="46" t="str">
        <f>IF('Strategic Analysis'!C138="","",IF('Strategic Analysis'!C138&gt;0,'Strategic Analysis'!C138))</f>
        <v>Med</v>
      </c>
      <c r="I138" s="46" t="str">
        <f>IF('Strategic Analysis'!A138="","",IF('Strategic Analysis'!A138&gt;0,'Strategic Analysis'!A138))</f>
        <v>12.1</v>
      </c>
      <c r="J138" s="132" t="str">
        <f>IF('Strategic Analysis'!B138="","",IF('Strategic Analysis'!B138&gt;0,'Strategic Analysis'!B138))</f>
        <v>Management and Administration</v>
      </c>
      <c r="K138" s="14"/>
      <c r="L138" s="14"/>
      <c r="M138" s="124"/>
      <c r="N138" s="123"/>
      <c r="O138" s="259"/>
      <c r="P138" s="33"/>
      <c r="Q138" s="8" t="str">
        <f t="shared" ref="Q138" si="143">IF(N138="","",IF(N138&gt;0,N138/5))</f>
        <v/>
      </c>
      <c r="R138" s="268" t="str">
        <f t="shared" si="142"/>
        <v/>
      </c>
      <c r="S138" s="268"/>
      <c r="T138" s="11" t="str">
        <f t="shared" si="38"/>
        <v/>
      </c>
      <c r="U138" s="5"/>
      <c r="V138" s="204"/>
      <c r="W138" s="283" t="str">
        <f>Q137</f>
        <v/>
      </c>
      <c r="X138" s="204"/>
    </row>
    <row r="139" spans="1:24" ht="15" customHeight="1" outlineLevel="1" x14ac:dyDescent="0.2">
      <c r="A139" s="28"/>
      <c r="B139" s="9" t="str">
        <f t="shared" ref="B139:B142" si="144">IF(H138="","",IF(H139="High",(REPT(" ",2)&amp;"l"),IF(H139="Med",(REPT(" ",5)&amp;"l"),IF(H139="Low",(REPT(" ",8)&amp;"l"),""))))</f>
        <v xml:space="preserve">  l</v>
      </c>
      <c r="C139" s="296" t="str">
        <f t="shared" ref="C139:C142" si="145">IF(G139="","",IF(G139&lt;3,REPT("n",INT(G139*6)),IF(G139=3,REPT("n",INT(G139*6)),IF(G139&gt;3,REPT("n",INT(G139*6))))))</f>
        <v>nnnnnnnnnnnnnnnnnn</v>
      </c>
      <c r="D139" s="296"/>
      <c r="E139" s="16">
        <f t="shared" ref="E139:E142" si="146">IF(G139="","",IF(G139&gt;0,G139/5))</f>
        <v>0.6</v>
      </c>
      <c r="F139" s="30"/>
      <c r="G139" s="46">
        <f>IF('Strategic Analysis'!D139="","",IF('Strategic Analysis'!D139&gt;0,'Strategic Analysis'!D139))</f>
        <v>3</v>
      </c>
      <c r="H139" s="46" t="str">
        <f>IF('Strategic Analysis'!C139="","",IF('Strategic Analysis'!C139&gt;0,'Strategic Analysis'!C139))</f>
        <v>High</v>
      </c>
      <c r="I139" s="46" t="str">
        <f>IF('Strategic Analysis'!A139="","",IF('Strategic Analysis'!A139&gt;0,'Strategic Analysis'!A139))</f>
        <v>12.2</v>
      </c>
      <c r="J139" s="132" t="str">
        <f>IF('Strategic Analysis'!B139="","",IF('Strategic Analysis'!B139&gt;0,'Strategic Analysis'!B139))</f>
        <v>Support</v>
      </c>
      <c r="K139" s="37"/>
      <c r="L139" s="37"/>
      <c r="M139" s="130"/>
      <c r="N139" s="123"/>
      <c r="O139" s="259"/>
      <c r="P139" s="33"/>
      <c r="Q139" s="8" t="str">
        <f t="shared" ref="Q139:Q142" si="147">IF(N139="","",IF(N139&gt;0,N139/5))</f>
        <v/>
      </c>
      <c r="R139" s="268" t="str">
        <f t="shared" ref="R139:R142" si="148">IF(N139&lt;3,REPT("n",INT(N139*6)),IF(N139=3,REPT("n",INT(N139*6)),IF(N139&gt;3,REPT("n",INT(N139*6)))))</f>
        <v/>
      </c>
      <c r="S139" s="268"/>
      <c r="T139" s="11" t="str">
        <f t="shared" ref="T139:T142" si="149">IF(M139="","",IF(M139="High",(REPT(" ",8)&amp;"l"),IF(M139="Med",(REPT(" ",5)&amp;"l"),IF(M139="Low",(REPT(" ",0*2)&amp;"l"),""))))</f>
        <v/>
      </c>
      <c r="U139" s="5"/>
      <c r="V139" s="204"/>
      <c r="W139" s="283"/>
      <c r="X139" s="204"/>
    </row>
    <row r="140" spans="1:24" ht="15" customHeight="1" outlineLevel="1" x14ac:dyDescent="0.2">
      <c r="A140" s="28"/>
      <c r="B140" s="9" t="str">
        <f t="shared" si="144"/>
        <v xml:space="preserve">  l</v>
      </c>
      <c r="C140" s="296" t="str">
        <f t="shared" si="145"/>
        <v>nnnnnnnnnnnn</v>
      </c>
      <c r="D140" s="296"/>
      <c r="E140" s="16">
        <f t="shared" si="146"/>
        <v>0.4</v>
      </c>
      <c r="F140" s="30"/>
      <c r="G140" s="46">
        <f>IF('Strategic Analysis'!D140="","",IF('Strategic Analysis'!D140&gt;0,'Strategic Analysis'!D140))</f>
        <v>2</v>
      </c>
      <c r="H140" s="46" t="str">
        <f>IF('Strategic Analysis'!C140="","",IF('Strategic Analysis'!C140&gt;0,'Strategic Analysis'!C140))</f>
        <v>High</v>
      </c>
      <c r="I140" s="46" t="str">
        <f>IF('Strategic Analysis'!A140="","",IF('Strategic Analysis'!A140&gt;0,'Strategic Analysis'!A140))</f>
        <v>12.3</v>
      </c>
      <c r="J140" s="132" t="str">
        <f>IF('Strategic Analysis'!B140="","",IF('Strategic Analysis'!B140&gt;0,'Strategic Analysis'!B140))</f>
        <v>Assistance</v>
      </c>
      <c r="K140" s="37"/>
      <c r="L140" s="37"/>
      <c r="M140" s="130"/>
      <c r="N140" s="123"/>
      <c r="O140" s="259"/>
      <c r="P140" s="33"/>
      <c r="Q140" s="8" t="str">
        <f t="shared" si="147"/>
        <v/>
      </c>
      <c r="R140" s="268" t="str">
        <f t="shared" si="148"/>
        <v/>
      </c>
      <c r="S140" s="268"/>
      <c r="T140" s="11" t="str">
        <f t="shared" si="149"/>
        <v/>
      </c>
      <c r="U140" s="5"/>
      <c r="V140" s="204"/>
      <c r="W140" s="283"/>
      <c r="X140" s="204"/>
    </row>
    <row r="141" spans="1:24" ht="15" customHeight="1" outlineLevel="1" x14ac:dyDescent="0.2">
      <c r="A141" s="28"/>
      <c r="B141" s="9" t="str">
        <f t="shared" si="144"/>
        <v xml:space="preserve">  l</v>
      </c>
      <c r="C141" s="296" t="str">
        <f t="shared" si="145"/>
        <v>nnnnnnnnnnnn</v>
      </c>
      <c r="D141" s="296"/>
      <c r="E141" s="16">
        <f t="shared" si="146"/>
        <v>0.4</v>
      </c>
      <c r="F141" s="30"/>
      <c r="G141" s="46">
        <f>IF('Strategic Analysis'!D141="","",IF('Strategic Analysis'!D141&gt;0,'Strategic Analysis'!D141))</f>
        <v>2</v>
      </c>
      <c r="H141" s="46" t="str">
        <f>IF('Strategic Analysis'!C141="","",IF('Strategic Analysis'!C141&gt;0,'Strategic Analysis'!C141))</f>
        <v>High</v>
      </c>
      <c r="I141" s="46" t="str">
        <f>IF('Strategic Analysis'!A141="","",IF('Strategic Analysis'!A141&gt;0,'Strategic Analysis'!A141))</f>
        <v>12.4</v>
      </c>
      <c r="J141" s="132" t="str">
        <f>IF('Strategic Analysis'!B141="","",IF('Strategic Analysis'!B141&gt;0,'Strategic Analysis'!B141))</f>
        <v>Communication</v>
      </c>
      <c r="K141" s="37"/>
      <c r="L141" s="37"/>
      <c r="M141" s="130"/>
      <c r="N141" s="123"/>
      <c r="O141" s="259"/>
      <c r="P141" s="33"/>
      <c r="Q141" s="8" t="str">
        <f t="shared" si="147"/>
        <v/>
      </c>
      <c r="R141" s="268" t="str">
        <f t="shared" si="148"/>
        <v/>
      </c>
      <c r="S141" s="268"/>
      <c r="T141" s="11" t="str">
        <f t="shared" si="149"/>
        <v/>
      </c>
      <c r="U141" s="5"/>
      <c r="V141" s="204"/>
      <c r="W141" s="283"/>
      <c r="X141" s="204"/>
    </row>
    <row r="142" spans="1:24" ht="15" customHeight="1" outlineLevel="1" x14ac:dyDescent="0.2">
      <c r="A142" s="28"/>
      <c r="B142" s="9" t="str">
        <f t="shared" si="144"/>
        <v xml:space="preserve">  l</v>
      </c>
      <c r="C142" s="296" t="str">
        <f t="shared" si="145"/>
        <v>nnnnnnnnnnnn</v>
      </c>
      <c r="D142" s="296"/>
      <c r="E142" s="16">
        <f t="shared" si="146"/>
        <v>0.4</v>
      </c>
      <c r="F142" s="30"/>
      <c r="G142" s="46">
        <f>IF('Strategic Analysis'!D142="","",IF('Strategic Analysis'!D142&gt;0,'Strategic Analysis'!D142))</f>
        <v>2</v>
      </c>
      <c r="H142" s="46" t="str">
        <f>IF('Strategic Analysis'!C142="","",IF('Strategic Analysis'!C142&gt;0,'Strategic Analysis'!C142))</f>
        <v>High</v>
      </c>
      <c r="I142" s="46" t="str">
        <f>IF('Strategic Analysis'!A142="","",IF('Strategic Analysis'!A142&gt;0,'Strategic Analysis'!A142))</f>
        <v>12.5</v>
      </c>
      <c r="J142" s="132" t="str">
        <f>IF('Strategic Analysis'!B142="","",IF('Strategic Analysis'!B142&gt;0,'Strategic Analysis'!B142))</f>
        <v>Work constellation</v>
      </c>
      <c r="K142" s="37"/>
      <c r="L142" s="37"/>
      <c r="M142" s="130"/>
      <c r="N142" s="123"/>
      <c r="O142" s="259"/>
      <c r="P142" s="33"/>
      <c r="Q142" s="8" t="str">
        <f t="shared" si="147"/>
        <v/>
      </c>
      <c r="R142" s="268" t="str">
        <f t="shared" si="148"/>
        <v/>
      </c>
      <c r="S142" s="268"/>
      <c r="T142" s="11" t="str">
        <f t="shared" si="149"/>
        <v/>
      </c>
      <c r="U142" s="5"/>
      <c r="V142" s="204"/>
      <c r="W142" s="218"/>
      <c r="X142" s="204"/>
    </row>
    <row r="143" spans="1:24" ht="15" customHeight="1" x14ac:dyDescent="0.2">
      <c r="A143" s="28"/>
      <c r="B143" s="74"/>
      <c r="C143" s="92"/>
      <c r="D143" s="92"/>
      <c r="E143" s="100"/>
      <c r="F143" s="30"/>
      <c r="G143" s="73"/>
      <c r="H143" s="73"/>
      <c r="I143" s="99"/>
      <c r="J143" s="106"/>
      <c r="K143" s="97"/>
      <c r="L143" s="97"/>
      <c r="M143" s="263"/>
      <c r="N143" s="73"/>
      <c r="O143" s="259"/>
      <c r="P143" s="33"/>
      <c r="Q143" s="74"/>
      <c r="R143" s="74"/>
      <c r="S143" s="74"/>
      <c r="T143" s="74"/>
      <c r="U143" s="5"/>
      <c r="V143" s="204"/>
      <c r="W143" s="198" t="s">
        <v>166</v>
      </c>
      <c r="X143" s="204"/>
    </row>
    <row r="144" spans="1:24" ht="15" customHeight="1" x14ac:dyDescent="0.2">
      <c r="A144" s="28"/>
      <c r="B144" s="34" t="str">
        <f>IF(H144="","",IF(H144="High",(REPT(" ",2)&amp;"l"),IF(H144="Med",(REPT(" ",5)&amp;"l"),IF(H144="Low",(REPT(" ",8)&amp;"l"),""))))</f>
        <v xml:space="preserve">     l</v>
      </c>
      <c r="C144" s="295" t="str">
        <f>IF(G144="","",IF(G144&lt;3,REPT("n",INT(G144*6)),IF(G144=3,REPT("n",INT(G144*6)),IF(G144&gt;3,REPT("n",INT(G144*6))))))</f>
        <v>nnnnnnnnnnnnnnn</v>
      </c>
      <c r="D144" s="295"/>
      <c r="E144" s="55">
        <f>IF(G144="","",IF(G144&gt;0,G144/5))</f>
        <v>0.5</v>
      </c>
      <c r="F144" s="30"/>
      <c r="G144" s="86">
        <f>IF('Strategic Analysis'!D144=0,"",IF('Strategic Analysis'!D144&gt;0,'Strategic Analysis'!D144))</f>
        <v>2.5</v>
      </c>
      <c r="H144" s="71" t="str">
        <f>IF('Strategic Analysis'!C144="","",IF('Strategic Analysis'!C144&gt;0,'Strategic Analysis'!C144))</f>
        <v>Med</v>
      </c>
      <c r="I144" s="113">
        <f>IF('Strategic Analysis'!A144="","",IF('Strategic Analysis'!A144&gt;0,'Strategic Analysis'!A144))</f>
        <v>13</v>
      </c>
      <c r="J144" s="114" t="str">
        <f>IF('Strategic Analysis'!B144="","",IF('Strategic Analysis'!B144&gt;0,'Strategic Analysis'!B144))</f>
        <v xml:space="preserve">HOW IS ABOUT WITH FINANCE </v>
      </c>
      <c r="K144" s="61"/>
      <c r="L144" s="61"/>
      <c r="M144" s="120"/>
      <c r="N144" s="257">
        <f>IFERROR(AVERAGEIF(N145:N149,"&gt;0"),0)</f>
        <v>0</v>
      </c>
      <c r="O144" s="261"/>
      <c r="P144" s="33"/>
      <c r="Q144" s="117" t="str">
        <f>IF(N144=0,"",IF(N144&gt;0,N144/5))</f>
        <v/>
      </c>
      <c r="R144" s="274" t="str">
        <f t="shared" ref="R144:R145" si="150">IF(N144&lt;3,REPT("n",INT(N144*6)),IF(N144=3,REPT("n",INT(N144*6)),IF(N144&gt;3,REPT("n",INT(N144*6)))))</f>
        <v/>
      </c>
      <c r="S144" s="274"/>
      <c r="T144" s="10" t="str">
        <f t="shared" si="38"/>
        <v/>
      </c>
      <c r="U144" s="5"/>
      <c r="V144" s="204"/>
      <c r="W144" s="218"/>
      <c r="X144" s="204"/>
    </row>
    <row r="145" spans="1:24" ht="15" customHeight="1" outlineLevel="1" x14ac:dyDescent="0.2">
      <c r="A145" s="28"/>
      <c r="B145" s="9" t="str">
        <f>IF(H144="","",IF(H145="High",(REPT(" ",2)&amp;"l"),IF(H145="Med",(REPT(" ",5)&amp;"l"),IF(H145="Low",(REPT(" ",8)&amp;"l"),""))))</f>
        <v xml:space="preserve">     l</v>
      </c>
      <c r="C145" s="296" t="str">
        <f>IF(G145="","",IF(G145&lt;3,REPT("n",INT(G145*6)),IF(G145=3,REPT("n",INT(G145*6)),IF(G145&gt;3,REPT("n",INT(G145*6))))))</f>
        <v>nnnnnnnnnnnnnnnnnnnnnnnnnnnnnn</v>
      </c>
      <c r="D145" s="296"/>
      <c r="E145" s="16">
        <f>IF(G145="","",IF(G145&gt;0,G145/5))</f>
        <v>1</v>
      </c>
      <c r="F145" s="30"/>
      <c r="G145" s="46">
        <f>IF('Strategic Analysis'!D145="","",IF('Strategic Analysis'!D145&gt;0,'Strategic Analysis'!D145))</f>
        <v>5</v>
      </c>
      <c r="H145" s="46" t="str">
        <f>IF('Strategic Analysis'!C145="","",IF('Strategic Analysis'!C145&gt;0,'Strategic Analysis'!C145))</f>
        <v>Med</v>
      </c>
      <c r="I145" s="46" t="str">
        <f>IF('Strategic Analysis'!A145="","",IF('Strategic Analysis'!A145&gt;0,'Strategic Analysis'!A145))</f>
        <v>13.1</v>
      </c>
      <c r="J145" s="132" t="str">
        <f>IF('Strategic Analysis'!B145="","",IF('Strategic Analysis'!B145&gt;0,'Strategic Analysis'!B145))</f>
        <v>Finances in general</v>
      </c>
      <c r="K145" s="14"/>
      <c r="L145" s="14"/>
      <c r="M145" s="124"/>
      <c r="N145" s="123"/>
      <c r="O145" s="259"/>
      <c r="P145" s="33"/>
      <c r="Q145" s="8" t="str">
        <f t="shared" ref="Q145" si="151">IF(N145="","",IF(N145&gt;0,N145/5))</f>
        <v/>
      </c>
      <c r="R145" s="268" t="str">
        <f t="shared" si="150"/>
        <v/>
      </c>
      <c r="S145" s="268"/>
      <c r="T145" s="11" t="str">
        <f t="shared" si="38"/>
        <v/>
      </c>
      <c r="U145" s="5"/>
      <c r="V145" s="204"/>
      <c r="W145" s="283" t="str">
        <f>Q144</f>
        <v/>
      </c>
      <c r="X145" s="204"/>
    </row>
    <row r="146" spans="1:24" ht="15" customHeight="1" outlineLevel="1" x14ac:dyDescent="0.2">
      <c r="A146" s="28"/>
      <c r="B146" s="9" t="str">
        <f t="shared" ref="B146:B149" si="152">IF(H145="","",IF(H146="High",(REPT(" ",2)&amp;"l"),IF(H146="Med",(REPT(" ",5)&amp;"l"),IF(H146="Low",(REPT(" ",8)&amp;"l"),""))))</f>
        <v xml:space="preserve">  l</v>
      </c>
      <c r="C146" s="296" t="str">
        <f t="shared" ref="C146:C149" si="153">IF(G146="","",IF(G146&lt;3,REPT("n",INT(G146*6)),IF(G146=3,REPT("n",INT(G146*6)),IF(G146&gt;3,REPT("n",INT(G146*6))))))</f>
        <v>nnnnnnnnnnnn</v>
      </c>
      <c r="D146" s="296"/>
      <c r="E146" s="16">
        <f t="shared" ref="E146:E149" si="154">IF(G146="","",IF(G146&gt;0,G146/5))</f>
        <v>0.4</v>
      </c>
      <c r="F146" s="30"/>
      <c r="G146" s="46">
        <f>IF('Strategic Analysis'!D146="","",IF('Strategic Analysis'!D146&gt;0,'Strategic Analysis'!D146))</f>
        <v>2</v>
      </c>
      <c r="H146" s="46" t="str">
        <f>IF('Strategic Analysis'!C146="","",IF('Strategic Analysis'!C146&gt;0,'Strategic Analysis'!C146))</f>
        <v>High</v>
      </c>
      <c r="I146" s="46" t="str">
        <f>IF('Strategic Analysis'!A146="","",IF('Strategic Analysis'!A146&gt;0,'Strategic Analysis'!A146))</f>
        <v>13.2</v>
      </c>
      <c r="J146" s="132" t="str">
        <f>IF('Strategic Analysis'!B146="","",IF('Strategic Analysis'!B146&gt;0,'Strategic Analysis'!B146))</f>
        <v>Award schemes</v>
      </c>
      <c r="K146" s="37"/>
      <c r="L146" s="37"/>
      <c r="M146" s="130"/>
      <c r="N146" s="123"/>
      <c r="O146" s="259"/>
      <c r="P146" s="33"/>
      <c r="Q146" s="8" t="str">
        <f t="shared" ref="Q146:Q149" si="155">IF(N146="","",IF(N146&gt;0,N146/5))</f>
        <v/>
      </c>
      <c r="R146" s="268" t="str">
        <f t="shared" ref="R146:R149" si="156">IF(N146&lt;3,REPT("n",INT(N146*6)),IF(N146=3,REPT("n",INT(N146*6)),IF(N146&gt;3,REPT("n",INT(N146*6)))))</f>
        <v/>
      </c>
      <c r="S146" s="268"/>
      <c r="T146" s="11" t="str">
        <f t="shared" ref="T146:T149" si="157">IF(M146="","",IF(M146="High",(REPT(" ",8)&amp;"l"),IF(M146="Med",(REPT(" ",5)&amp;"l"),IF(M146="Low",(REPT(" ",0*2)&amp;"l"),""))))</f>
        <v/>
      </c>
      <c r="U146" s="5"/>
      <c r="V146" s="204"/>
      <c r="W146" s="284"/>
      <c r="X146" s="204"/>
    </row>
    <row r="147" spans="1:24" ht="15" customHeight="1" outlineLevel="1" x14ac:dyDescent="0.2">
      <c r="A147" s="28"/>
      <c r="B147" s="9" t="str">
        <f t="shared" si="152"/>
        <v xml:space="preserve">  l</v>
      </c>
      <c r="C147" s="296" t="str">
        <f t="shared" si="153"/>
        <v>nnnnnnnnnnnn</v>
      </c>
      <c r="D147" s="296"/>
      <c r="E147" s="16">
        <f t="shared" si="154"/>
        <v>0.4</v>
      </c>
      <c r="F147" s="30"/>
      <c r="G147" s="46">
        <f>IF('Strategic Analysis'!D147="","",IF('Strategic Analysis'!D147&gt;0,'Strategic Analysis'!D147))</f>
        <v>2</v>
      </c>
      <c r="H147" s="46" t="str">
        <f>IF('Strategic Analysis'!C147="","",IF('Strategic Analysis'!C147&gt;0,'Strategic Analysis'!C147))</f>
        <v>High</v>
      </c>
      <c r="I147" s="46" t="str">
        <f>IF('Strategic Analysis'!A147="","",IF('Strategic Analysis'!A147&gt;0,'Strategic Analysis'!A147))</f>
        <v>13.3</v>
      </c>
      <c r="J147" s="132" t="str">
        <f>IF('Strategic Analysis'!B147="","",IF('Strategic Analysis'!B147&gt;0,'Strategic Analysis'!B147))</f>
        <v>Benefits</v>
      </c>
      <c r="K147" s="37"/>
      <c r="L147" s="37"/>
      <c r="M147" s="130"/>
      <c r="N147" s="123"/>
      <c r="O147" s="259"/>
      <c r="P147" s="33"/>
      <c r="Q147" s="8" t="str">
        <f t="shared" si="155"/>
        <v/>
      </c>
      <c r="R147" s="268" t="str">
        <f t="shared" si="156"/>
        <v/>
      </c>
      <c r="S147" s="268"/>
      <c r="T147" s="11" t="str">
        <f t="shared" si="157"/>
        <v/>
      </c>
      <c r="U147" s="5"/>
      <c r="V147" s="204"/>
      <c r="W147" s="284"/>
      <c r="X147" s="204"/>
    </row>
    <row r="148" spans="1:24" ht="15" customHeight="1" outlineLevel="1" x14ac:dyDescent="0.2">
      <c r="A148" s="28"/>
      <c r="B148" s="9" t="str">
        <f t="shared" si="152"/>
        <v xml:space="preserve">  l</v>
      </c>
      <c r="C148" s="296" t="str">
        <f t="shared" si="153"/>
        <v>nnnnnn</v>
      </c>
      <c r="D148" s="296"/>
      <c r="E148" s="16">
        <f t="shared" si="154"/>
        <v>0.2</v>
      </c>
      <c r="F148" s="30"/>
      <c r="G148" s="46">
        <f>IF('Strategic Analysis'!D148="","",IF('Strategic Analysis'!D148&gt;0,'Strategic Analysis'!D148))</f>
        <v>1</v>
      </c>
      <c r="H148" s="46" t="str">
        <f>IF('Strategic Analysis'!C148="","",IF('Strategic Analysis'!C148&gt;0,'Strategic Analysis'!C148))</f>
        <v>High</v>
      </c>
      <c r="I148" s="46" t="str">
        <f>IF('Strategic Analysis'!A148="","",IF('Strategic Analysis'!A148&gt;0,'Strategic Analysis'!A148))</f>
        <v>13.4</v>
      </c>
      <c r="J148" s="132" t="str">
        <f>IF('Strategic Analysis'!B148="","",IF('Strategic Analysis'!B148&gt;0,'Strategic Analysis'!B148))</f>
        <v>Renumeration</v>
      </c>
      <c r="K148" s="37"/>
      <c r="L148" s="37"/>
      <c r="M148" s="130"/>
      <c r="N148" s="123"/>
      <c r="O148" s="259"/>
      <c r="P148" s="33"/>
      <c r="Q148" s="8" t="str">
        <f t="shared" si="155"/>
        <v/>
      </c>
      <c r="R148" s="268" t="str">
        <f t="shared" si="156"/>
        <v/>
      </c>
      <c r="S148" s="268"/>
      <c r="T148" s="11" t="str">
        <f t="shared" si="157"/>
        <v/>
      </c>
      <c r="U148" s="5"/>
      <c r="V148" s="204"/>
      <c r="W148" s="284"/>
      <c r="X148" s="204"/>
    </row>
    <row r="149" spans="1:24" ht="15" customHeight="1" outlineLevel="1" x14ac:dyDescent="0.2">
      <c r="A149" s="28"/>
      <c r="B149" s="9" t="str">
        <f t="shared" si="152"/>
        <v/>
      </c>
      <c r="C149" s="296" t="str">
        <f t="shared" si="153"/>
        <v/>
      </c>
      <c r="D149" s="296"/>
      <c r="E149" s="16" t="str">
        <f t="shared" si="154"/>
        <v/>
      </c>
      <c r="F149" s="30"/>
      <c r="G149" s="46" t="str">
        <f>IF('Strategic Analysis'!D149="","",IF('Strategic Analysis'!D149&gt;0,'Strategic Analysis'!D149))</f>
        <v/>
      </c>
      <c r="H149" s="46" t="str">
        <f>IF('Strategic Analysis'!C149="","",IF('Strategic Analysis'!C149&gt;0,'Strategic Analysis'!C149))</f>
        <v/>
      </c>
      <c r="I149" s="46" t="str">
        <f>IF('Strategic Analysis'!A149="","",IF('Strategic Analysis'!A149&gt;0,'Strategic Analysis'!A149))</f>
        <v>13.5</v>
      </c>
      <c r="J149" s="132" t="str">
        <f>IF('Strategic Analysis'!B149="","",IF('Strategic Analysis'!B149&gt;0,'Strategic Analysis'!B149))</f>
        <v/>
      </c>
      <c r="K149" s="37"/>
      <c r="L149" s="37"/>
      <c r="M149" s="130"/>
      <c r="N149" s="123"/>
      <c r="O149" s="259"/>
      <c r="P149" s="33"/>
      <c r="Q149" s="8" t="str">
        <f t="shared" si="155"/>
        <v/>
      </c>
      <c r="R149" s="268" t="str">
        <f t="shared" si="156"/>
        <v/>
      </c>
      <c r="S149" s="268"/>
      <c r="T149" s="11" t="str">
        <f t="shared" si="157"/>
        <v/>
      </c>
      <c r="U149" s="5"/>
      <c r="V149" s="204"/>
      <c r="W149" s="219"/>
      <c r="X149" s="204"/>
    </row>
    <row r="150" spans="1:24" ht="15" customHeight="1" x14ac:dyDescent="0.2">
      <c r="A150" s="28"/>
      <c r="B150" s="74"/>
      <c r="C150" s="92"/>
      <c r="D150" s="92"/>
      <c r="E150" s="100"/>
      <c r="F150" s="30"/>
      <c r="G150" s="73"/>
      <c r="H150" s="73"/>
      <c r="I150" s="99"/>
      <c r="J150" s="106"/>
      <c r="K150" s="97"/>
      <c r="L150" s="97"/>
      <c r="M150" s="263"/>
      <c r="N150" s="73"/>
      <c r="O150" s="259"/>
      <c r="P150" s="33"/>
      <c r="Q150" s="74"/>
      <c r="R150" s="74"/>
      <c r="S150" s="74"/>
      <c r="T150" s="74"/>
      <c r="U150" s="5"/>
      <c r="V150" s="204"/>
      <c r="W150" s="198" t="s">
        <v>167</v>
      </c>
      <c r="X150" s="204"/>
    </row>
    <row r="151" spans="1:24" ht="15" customHeight="1" x14ac:dyDescent="0.2">
      <c r="A151" s="28"/>
      <c r="B151" s="34" t="str">
        <f>IF(H151="","",IF(H151="High",(REPT(" ",2)&amp;"l"),IF(H151="Med",(REPT(" ",5)&amp;"l"),IF(H151="Low",(REPT(" ",8)&amp;"l"),""))))</f>
        <v xml:space="preserve">  l</v>
      </c>
      <c r="C151" s="295" t="str">
        <f>IF(G151="","",IF(G151&lt;3,REPT("n",INT(G151*6)),IF(G151=3,REPT("n",INT(G151*6)),IF(G151&gt;3,REPT("n",INT(G151*6))))))</f>
        <v>nnnnnnnnnnnn</v>
      </c>
      <c r="D151" s="295"/>
      <c r="E151" s="55">
        <f>IF(G151="","",IF(G151&gt;0,G151/5))</f>
        <v>0.4</v>
      </c>
      <c r="F151" s="30"/>
      <c r="G151" s="86">
        <f>IF('Strategic Analysis'!D151=0,"",IF('Strategic Analysis'!D151&gt;0,'Strategic Analysis'!D151))</f>
        <v>2</v>
      </c>
      <c r="H151" s="71" t="str">
        <f>IF('Strategic Analysis'!C151="","",IF('Strategic Analysis'!C151&gt;0,'Strategic Analysis'!C151))</f>
        <v>High</v>
      </c>
      <c r="I151" s="113">
        <f>IF('Strategic Analysis'!A151="","",IF('Strategic Analysis'!A151&gt;0,'Strategic Analysis'!A151))</f>
        <v>14</v>
      </c>
      <c r="J151" s="114" t="str">
        <f>IF('Strategic Analysis'!B151="","",IF('Strategic Analysis'!B151&gt;0,'Strategic Analysis'!B151))</f>
        <v>HOW IS THE ANTI-DOPING matter handeled?</v>
      </c>
      <c r="K151" s="61"/>
      <c r="L151" s="61"/>
      <c r="M151" s="120"/>
      <c r="N151" s="257">
        <f>IFERROR(AVERAGEIF(N152:N156,"&gt;0"),0)</f>
        <v>0</v>
      </c>
      <c r="O151" s="261"/>
      <c r="P151" s="33"/>
      <c r="Q151" s="117" t="str">
        <f>IF(N151=0,"",IF(N151&gt;0,N151/5))</f>
        <v/>
      </c>
      <c r="R151" s="274" t="str">
        <f t="shared" ref="R151:R152" si="158">IF(N151&lt;3,REPT("n",INT(N151*6)),IF(N151=3,REPT("n",INT(N151*6)),IF(N151&gt;3,REPT("n",INT(N151*6)))))</f>
        <v/>
      </c>
      <c r="S151" s="274"/>
      <c r="T151" s="10" t="str">
        <f t="shared" si="38"/>
        <v/>
      </c>
      <c r="U151" s="5"/>
      <c r="V151" s="204"/>
      <c r="W151" s="218"/>
      <c r="X151" s="204"/>
    </row>
    <row r="152" spans="1:24" ht="15" customHeight="1" outlineLevel="1" x14ac:dyDescent="0.2">
      <c r="A152" s="28"/>
      <c r="B152" s="9" t="str">
        <f>IF(H151="","",IF(H152="High",(REPT(" ",2)&amp;"l"),IF(H152="Med",(REPT(" ",5)&amp;"l"),IF(H152="Low",(REPT(" ",8)&amp;"l"),""))))</f>
        <v xml:space="preserve">  l</v>
      </c>
      <c r="C152" s="296" t="str">
        <f>IF(G152="","",IF(G152&lt;3,REPT("n",INT(G152*6)),IF(G152=3,REPT("n",INT(G152*6)),IF(G152&gt;3,REPT("n",INT(G152*6))))))</f>
        <v>nnnnnn</v>
      </c>
      <c r="D152" s="296"/>
      <c r="E152" s="8">
        <f>IF(G152="","",IF(G152&gt;0,G152/5))</f>
        <v>0.2</v>
      </c>
      <c r="F152" s="30"/>
      <c r="G152" s="46">
        <f>IF('Strategic Analysis'!D152="","",IF('Strategic Analysis'!D152&gt;0,'Strategic Analysis'!D152))</f>
        <v>1</v>
      </c>
      <c r="H152" s="46" t="str">
        <f>IF('Strategic Analysis'!C152="","",IF('Strategic Analysis'!C152&gt;0,'Strategic Analysis'!C152))</f>
        <v>High</v>
      </c>
      <c r="I152" s="46" t="str">
        <f>IF('Strategic Analysis'!A152="","",IF('Strategic Analysis'!A152&gt;0,'Strategic Analysis'!A152))</f>
        <v>14.1</v>
      </c>
      <c r="J152" s="132" t="str">
        <f>IF('Strategic Analysis'!B152="","",IF('Strategic Analysis'!B152&gt;0,'Strategic Analysis'!B152))</f>
        <v>Out of competition testing</v>
      </c>
      <c r="K152" s="14"/>
      <c r="L152" s="14"/>
      <c r="M152" s="124"/>
      <c r="N152" s="123"/>
      <c r="O152" s="259"/>
      <c r="P152" s="33"/>
      <c r="Q152" s="8" t="str">
        <f t="shared" ref="Q152" si="159">IF(N152="","",IF(N152&gt;0,N152/5))</f>
        <v/>
      </c>
      <c r="R152" s="268" t="str">
        <f t="shared" si="158"/>
        <v/>
      </c>
      <c r="S152" s="268"/>
      <c r="T152" s="11" t="str">
        <f t="shared" si="38"/>
        <v/>
      </c>
      <c r="U152" s="5"/>
      <c r="V152" s="204"/>
      <c r="W152" s="283" t="str">
        <f>Q151</f>
        <v/>
      </c>
      <c r="X152" s="204"/>
    </row>
    <row r="153" spans="1:24" ht="15" customHeight="1" outlineLevel="1" x14ac:dyDescent="0.2">
      <c r="A153" s="28"/>
      <c r="B153" s="9" t="str">
        <f t="shared" ref="B153:B156" si="160">IF(H152="","",IF(H153="High",(REPT(" ",2)&amp;"l"),IF(H153="Med",(REPT(" ",5)&amp;"l"),IF(H153="Low",(REPT(" ",8)&amp;"l"),""))))</f>
        <v xml:space="preserve">  l</v>
      </c>
      <c r="C153" s="296" t="str">
        <f t="shared" ref="C153:C156" si="161">IF(G153="","",IF(G153&lt;3,REPT("n",INT(G153*6)),IF(G153=3,REPT("n",INT(G153*6)),IF(G153&gt;3,REPT("n",INT(G153*6))))))</f>
        <v>nnnnnnnnnnnn</v>
      </c>
      <c r="D153" s="296"/>
      <c r="E153" s="8">
        <f t="shared" ref="E153:E156" si="162">IF(G153="","",IF(G153&gt;0,G153/5))</f>
        <v>0.4</v>
      </c>
      <c r="F153" s="30"/>
      <c r="G153" s="46">
        <f>IF('Strategic Analysis'!D153="","",IF('Strategic Analysis'!D153&gt;0,'Strategic Analysis'!D153))</f>
        <v>2</v>
      </c>
      <c r="H153" s="46" t="str">
        <f>IF('Strategic Analysis'!C153="","",IF('Strategic Analysis'!C153&gt;0,'Strategic Analysis'!C153))</f>
        <v>High</v>
      </c>
      <c r="I153" s="46" t="str">
        <f>IF('Strategic Analysis'!A153="","",IF('Strategic Analysis'!A153&gt;0,'Strategic Analysis'!A153))</f>
        <v>14.2</v>
      </c>
      <c r="J153" s="132" t="str">
        <f>IF('Strategic Analysis'!B153="","",IF('Strategic Analysis'!B153&gt;0,'Strategic Analysis'!B153))</f>
        <v>Knowledge on banned substances</v>
      </c>
      <c r="K153" s="37"/>
      <c r="L153" s="37"/>
      <c r="M153" s="124"/>
      <c r="N153" s="123"/>
      <c r="O153" s="259"/>
      <c r="P153" s="33"/>
      <c r="Q153" s="8" t="str">
        <f t="shared" ref="Q153:Q156" si="163">IF(N153="","",IF(N153&gt;0,N153/5))</f>
        <v/>
      </c>
      <c r="R153" s="268" t="str">
        <f t="shared" ref="R153:R156" si="164">IF(N153&lt;3,REPT("n",INT(N153*6)),IF(N153=3,REPT("n",INT(N153*6)),IF(N153&gt;3,REPT("n",INT(N153*6)))))</f>
        <v/>
      </c>
      <c r="S153" s="268"/>
      <c r="T153" s="11" t="str">
        <f t="shared" ref="T153:T156" si="165">IF(M153="","",IF(M153="High",(REPT(" ",8)&amp;"l"),IF(M153="Med",(REPT(" ",5)&amp;"l"),IF(M153="Low",(REPT(" ",0*2)&amp;"l"),""))))</f>
        <v/>
      </c>
      <c r="U153" s="5"/>
      <c r="V153" s="204"/>
      <c r="W153" s="284"/>
      <c r="X153" s="204"/>
    </row>
    <row r="154" spans="1:24" ht="15" customHeight="1" outlineLevel="1" x14ac:dyDescent="0.2">
      <c r="A154" s="28"/>
      <c r="B154" s="9" t="str">
        <f t="shared" si="160"/>
        <v xml:space="preserve">  l</v>
      </c>
      <c r="C154" s="296" t="str">
        <f t="shared" si="161"/>
        <v>nnnnnnnnnnnn</v>
      </c>
      <c r="D154" s="296"/>
      <c r="E154" s="8">
        <f t="shared" si="162"/>
        <v>0.4</v>
      </c>
      <c r="F154" s="30"/>
      <c r="G154" s="46">
        <f>IF('Strategic Analysis'!D154="","",IF('Strategic Analysis'!D154&gt;0,'Strategic Analysis'!D154))</f>
        <v>2</v>
      </c>
      <c r="H154" s="46" t="str">
        <f>IF('Strategic Analysis'!C154="","",IF('Strategic Analysis'!C154&gt;0,'Strategic Analysis'!C154))</f>
        <v>High</v>
      </c>
      <c r="I154" s="46" t="str">
        <f>IF('Strategic Analysis'!A154="","",IF('Strategic Analysis'!A154&gt;0,'Strategic Analysis'!A154))</f>
        <v>14.3</v>
      </c>
      <c r="J154" s="132" t="str">
        <f>IF('Strategic Analysis'!B154="","",IF('Strategic Analysis'!B154&gt;0,'Strategic Analysis'!B154))</f>
        <v>Anti-doping education</v>
      </c>
      <c r="K154" s="37"/>
      <c r="L154" s="37"/>
      <c r="M154" s="124"/>
      <c r="N154" s="123"/>
      <c r="O154" s="259"/>
      <c r="P154" s="33"/>
      <c r="Q154" s="8" t="str">
        <f t="shared" si="163"/>
        <v/>
      </c>
      <c r="R154" s="268" t="str">
        <f t="shared" si="164"/>
        <v/>
      </c>
      <c r="S154" s="268"/>
      <c r="T154" s="11" t="str">
        <f t="shared" si="165"/>
        <v/>
      </c>
      <c r="U154" s="5"/>
      <c r="V154" s="204"/>
      <c r="W154" s="284"/>
      <c r="X154" s="204"/>
    </row>
    <row r="155" spans="1:24" ht="15" customHeight="1" outlineLevel="1" x14ac:dyDescent="0.2">
      <c r="A155" s="28"/>
      <c r="B155" s="9" t="str">
        <f t="shared" si="160"/>
        <v xml:space="preserve">  l</v>
      </c>
      <c r="C155" s="296" t="str">
        <f t="shared" si="161"/>
        <v>nnnnnnnnnnnnnnnnnn</v>
      </c>
      <c r="D155" s="296"/>
      <c r="E155" s="8">
        <f t="shared" si="162"/>
        <v>0.6</v>
      </c>
      <c r="F155" s="30"/>
      <c r="G155" s="46">
        <f>IF('Strategic Analysis'!D155="","",IF('Strategic Analysis'!D155&gt;0,'Strategic Analysis'!D155))</f>
        <v>3</v>
      </c>
      <c r="H155" s="46" t="str">
        <f>IF('Strategic Analysis'!C155="","",IF('Strategic Analysis'!C155&gt;0,'Strategic Analysis'!C155))</f>
        <v>High</v>
      </c>
      <c r="I155" s="46" t="str">
        <f>IF('Strategic Analysis'!A155="","",IF('Strategic Analysis'!A155&gt;0,'Strategic Analysis'!A155))</f>
        <v>14.4</v>
      </c>
      <c r="J155" s="132" t="str">
        <f>IF('Strategic Analysis'!B155="","",IF('Strategic Analysis'!B155&gt;0,'Strategic Analysis'!B155))</f>
        <v>Ethics in general</v>
      </c>
      <c r="K155" s="37"/>
      <c r="L155" s="37"/>
      <c r="M155" s="124"/>
      <c r="N155" s="123"/>
      <c r="O155" s="259"/>
      <c r="P155" s="33"/>
      <c r="Q155" s="8" t="str">
        <f t="shared" si="163"/>
        <v/>
      </c>
      <c r="R155" s="268" t="str">
        <f t="shared" si="164"/>
        <v/>
      </c>
      <c r="S155" s="268"/>
      <c r="T155" s="11" t="str">
        <f t="shared" si="165"/>
        <v/>
      </c>
      <c r="U155" s="5"/>
      <c r="V155" s="204"/>
      <c r="W155" s="284"/>
      <c r="X155" s="204"/>
    </row>
    <row r="156" spans="1:24" ht="15" customHeight="1" outlineLevel="1" x14ac:dyDescent="0.2">
      <c r="A156" s="28"/>
      <c r="B156" s="9" t="str">
        <f t="shared" si="160"/>
        <v/>
      </c>
      <c r="C156" s="296" t="str">
        <f t="shared" si="161"/>
        <v/>
      </c>
      <c r="D156" s="296"/>
      <c r="E156" s="8" t="str">
        <f t="shared" si="162"/>
        <v/>
      </c>
      <c r="F156" s="30"/>
      <c r="G156" s="46" t="str">
        <f>IF('Strategic Analysis'!D156="","",IF('Strategic Analysis'!D156&gt;0,'Strategic Analysis'!D156))</f>
        <v/>
      </c>
      <c r="H156" s="46" t="str">
        <f>IF('Strategic Analysis'!C156="","",IF('Strategic Analysis'!C156&gt;0,'Strategic Analysis'!C156))</f>
        <v/>
      </c>
      <c r="I156" s="46" t="str">
        <f>IF('Strategic Analysis'!A156="","",IF('Strategic Analysis'!A156&gt;0,'Strategic Analysis'!A156))</f>
        <v>14.5</v>
      </c>
      <c r="J156" s="132" t="str">
        <f>IF('Strategic Analysis'!B156="","",IF('Strategic Analysis'!B156&gt;0,'Strategic Analysis'!B156))</f>
        <v/>
      </c>
      <c r="K156" s="37"/>
      <c r="L156" s="37"/>
      <c r="M156" s="124"/>
      <c r="N156" s="123"/>
      <c r="O156" s="259"/>
      <c r="P156" s="33"/>
      <c r="Q156" s="8" t="str">
        <f t="shared" si="163"/>
        <v/>
      </c>
      <c r="R156" s="268" t="str">
        <f t="shared" si="164"/>
        <v/>
      </c>
      <c r="S156" s="268"/>
      <c r="T156" s="11" t="str">
        <f t="shared" si="165"/>
        <v/>
      </c>
      <c r="U156" s="5"/>
      <c r="V156" s="204"/>
      <c r="W156" s="219"/>
      <c r="X156" s="204"/>
    </row>
    <row r="157" spans="1:24" ht="15" customHeight="1" x14ac:dyDescent="0.2">
      <c r="A157" s="28"/>
      <c r="B157" s="74"/>
      <c r="C157" s="92"/>
      <c r="D157" s="92"/>
      <c r="E157" s="100"/>
      <c r="F157" s="30"/>
      <c r="G157" s="73"/>
      <c r="H157" s="73"/>
      <c r="I157" s="99"/>
      <c r="J157" s="106"/>
      <c r="K157" s="97"/>
      <c r="L157" s="97"/>
      <c r="M157" s="263"/>
      <c r="N157" s="73"/>
      <c r="O157" s="259"/>
      <c r="P157" s="33"/>
      <c r="Q157" s="74"/>
      <c r="R157" s="74"/>
      <c r="S157" s="74"/>
      <c r="T157" s="74"/>
      <c r="U157" s="5"/>
      <c r="V157" s="204"/>
      <c r="W157" s="198" t="s">
        <v>120</v>
      </c>
      <c r="X157" s="204"/>
    </row>
    <row r="158" spans="1:24" ht="15" customHeight="1" x14ac:dyDescent="0.2">
      <c r="A158" s="28"/>
      <c r="B158" s="34" t="str">
        <f>IF(H158="","",IF(H158="High",(REPT(" ",2)&amp;"l"),IF(H158="Med",(REPT(" ",5)&amp;"l"),IF(H158="Low",(REPT(" ",8)&amp;"l"),""))))</f>
        <v xml:space="preserve">  l</v>
      </c>
      <c r="C158" s="295" t="str">
        <f>IF(G158="","",IF(G158&lt;3,REPT("n",INT(G158*6)),IF(G158=3,REPT("n",INT(G158*6)),IF(G158&gt;3,REPT("n",INT(G158*6))))))</f>
        <v>nnnnnnnnnn</v>
      </c>
      <c r="D158" s="295"/>
      <c r="E158" s="55">
        <f>IF(G158="","",IF(G158&gt;0,G158/5))</f>
        <v>0.36</v>
      </c>
      <c r="F158" s="30"/>
      <c r="G158" s="86">
        <f>IF('Strategic Analysis'!D158=0,"",IF('Strategic Analysis'!D158&gt;0,'Strategic Analysis'!D158))</f>
        <v>1.8</v>
      </c>
      <c r="H158" s="71" t="str">
        <f>IF('Strategic Analysis'!C158="","",IF('Strategic Analysis'!C158&gt;0,'Strategic Analysis'!C158))</f>
        <v>High</v>
      </c>
      <c r="I158" s="113">
        <f>IF('Strategic Analysis'!A158="","",IF('Strategic Analysis'!A158&gt;0,'Strategic Analysis'!A158))</f>
        <v>15</v>
      </c>
      <c r="J158" s="114" t="str">
        <f>IF('Strategic Analysis'!B158="","",IF('Strategic Analysis'!B158&gt;0,'Strategic Analysis'!B158))</f>
        <v>ATHLETES REWARD SYSTEM</v>
      </c>
      <c r="K158" s="61"/>
      <c r="L158" s="61"/>
      <c r="M158" s="120"/>
      <c r="N158" s="257">
        <f>IFERROR(AVERAGEIF(N159:N163,"&gt;0"),0)</f>
        <v>0</v>
      </c>
      <c r="O158" s="261"/>
      <c r="P158" s="33"/>
      <c r="Q158" s="117" t="str">
        <f>IF(N158=0,"",IF(N158&gt;0,N158/5))</f>
        <v/>
      </c>
      <c r="R158" s="274" t="str">
        <f t="shared" ref="R158:R159" si="166">IF(N158&lt;3,REPT("n",INT(N158*6)),IF(N158=3,REPT("n",INT(N158*6)),IF(N158&gt;3,REPT("n",INT(N158*6)))))</f>
        <v/>
      </c>
      <c r="S158" s="274"/>
      <c r="T158" s="10" t="str">
        <f t="shared" si="38"/>
        <v/>
      </c>
      <c r="U158" s="5"/>
      <c r="V158" s="204"/>
      <c r="W158" s="218"/>
      <c r="X158" s="204"/>
    </row>
    <row r="159" spans="1:24" ht="15" customHeight="1" outlineLevel="1" x14ac:dyDescent="0.2">
      <c r="A159" s="28"/>
      <c r="B159" s="9" t="str">
        <f>IF(H158="","",IF(H159="High",(REPT(" ",2)&amp;"l"),IF(H159="Med",(REPT(" ",5)&amp;"l"),IF(H159="Low",(REPT(" ",8)&amp;"l"),""))))</f>
        <v xml:space="preserve">     l</v>
      </c>
      <c r="C159" s="296" t="str">
        <f>IF(G159="","",IF(G159&lt;3,REPT("n",INT(G159*6)),IF(G159=3,REPT("n",INT(G159*6)),IF(G159&gt;3,REPT("n",INT(G159*6))))))</f>
        <v>nnnnnnnnnnnn</v>
      </c>
      <c r="D159" s="296"/>
      <c r="E159" s="16">
        <f>IF(G159="","",IF(G159&gt;0,G159/5))</f>
        <v>0.4</v>
      </c>
      <c r="F159" s="30"/>
      <c r="G159" s="46">
        <f>IF('Strategic Analysis'!D159="","",IF('Strategic Analysis'!D159&gt;0,'Strategic Analysis'!D159))</f>
        <v>2</v>
      </c>
      <c r="H159" s="46" t="str">
        <f>IF('Strategic Analysis'!C159="","",IF('Strategic Analysis'!C159&gt;0,'Strategic Analysis'!C159))</f>
        <v>Med</v>
      </c>
      <c r="I159" s="46" t="str">
        <f>IF('Strategic Analysis'!A159="","",IF('Strategic Analysis'!A159&gt;0,'Strategic Analysis'!A159))</f>
        <v>15.1</v>
      </c>
      <c r="J159" s="132" t="str">
        <f>IF('Strategic Analysis'!B159="","",IF('Strategic Analysis'!B159&gt;0,'Strategic Analysis'!B159))</f>
        <v>Is a credible Athlete rewards system in place</v>
      </c>
      <c r="K159" s="14"/>
      <c r="L159" s="14"/>
      <c r="M159" s="124"/>
      <c r="N159" s="123"/>
      <c r="O159" s="259"/>
      <c r="P159" s="33"/>
      <c r="Q159" s="8" t="str">
        <f t="shared" ref="Q159" si="167">IF(N159="","",IF(N159&gt;0,N159/5))</f>
        <v/>
      </c>
      <c r="R159" s="268" t="str">
        <f t="shared" si="166"/>
        <v/>
      </c>
      <c r="S159" s="268"/>
      <c r="T159" s="11" t="str">
        <f t="shared" si="38"/>
        <v/>
      </c>
      <c r="U159" s="5"/>
      <c r="V159" s="204"/>
      <c r="W159" s="283" t="str">
        <f>Q158</f>
        <v/>
      </c>
      <c r="X159" s="204"/>
    </row>
    <row r="160" spans="1:24" ht="15" customHeight="1" outlineLevel="1" x14ac:dyDescent="0.2">
      <c r="A160" s="28"/>
      <c r="B160" s="9" t="str">
        <f t="shared" ref="B160:B163" si="168">IF(H159="","",IF(H160="High",(REPT(" ",2)&amp;"l"),IF(H160="Med",(REPT(" ",5)&amp;"l"),IF(H160="Low",(REPT(" ",8)&amp;"l"),""))))</f>
        <v xml:space="preserve">  l</v>
      </c>
      <c r="C160" s="296" t="str">
        <f t="shared" ref="C160:C163" si="169">IF(G160="","",IF(G160&lt;3,REPT("n",INT(G160*6)),IF(G160=3,REPT("n",INT(G160*6)),IF(G160&gt;3,REPT("n",INT(G160*6))))))</f>
        <v>nnnnnnnnnnnn</v>
      </c>
      <c r="D160" s="296"/>
      <c r="E160" s="16">
        <f t="shared" ref="E160:E163" si="170">IF(G160="","",IF(G160&gt;0,G160/5))</f>
        <v>0.4</v>
      </c>
      <c r="F160" s="30"/>
      <c r="G160" s="46">
        <f>IF('Strategic Analysis'!D160="","",IF('Strategic Analysis'!D160&gt;0,'Strategic Analysis'!D160))</f>
        <v>2</v>
      </c>
      <c r="H160" s="46" t="str">
        <f>IF('Strategic Analysis'!C160="","",IF('Strategic Analysis'!C160&gt;0,'Strategic Analysis'!C160))</f>
        <v>High</v>
      </c>
      <c r="I160" s="46" t="str">
        <f>IF('Strategic Analysis'!A160="","",IF('Strategic Analysis'!A160&gt;0,'Strategic Analysis'!A160))</f>
        <v>15.2</v>
      </c>
      <c r="J160" s="132" t="str">
        <f>IF('Strategic Analysis'!B160="","",IF('Strategic Analysis'!B160&gt;0,'Strategic Analysis'!B160))</f>
        <v>Dual career pathway</v>
      </c>
      <c r="K160" s="37"/>
      <c r="L160" s="37"/>
      <c r="M160" s="124"/>
      <c r="N160" s="123"/>
      <c r="O160" s="259"/>
      <c r="P160" s="33"/>
      <c r="Q160" s="8" t="str">
        <f t="shared" ref="Q160:Q174" si="171">IF(N160="","",IF(N160&gt;0,N160/5))</f>
        <v/>
      </c>
      <c r="R160" s="268" t="str">
        <f t="shared" ref="R160:R174" si="172">IF(N160&lt;3,REPT("n",INT(N160*6)),IF(N160=3,REPT("n",INT(N160*6)),IF(N160&gt;3,REPT("n",INT(N160*6)))))</f>
        <v/>
      </c>
      <c r="S160" s="268"/>
      <c r="T160" s="11" t="str">
        <f t="shared" ref="T160:T174" si="173">IF(M160="","",IF(M160="High",(REPT(" ",8)&amp;"l"),IF(M160="Med",(REPT(" ",5)&amp;"l"),IF(M160="Low",(REPT(" ",0*2)&amp;"l"),""))))</f>
        <v/>
      </c>
      <c r="U160" s="5"/>
      <c r="V160" s="204"/>
      <c r="W160" s="284"/>
      <c r="X160" s="204"/>
    </row>
    <row r="161" spans="1:24" ht="15" customHeight="1" outlineLevel="1" x14ac:dyDescent="0.2">
      <c r="A161" s="28"/>
      <c r="B161" s="9" t="str">
        <f t="shared" si="168"/>
        <v xml:space="preserve">  l</v>
      </c>
      <c r="C161" s="296" t="str">
        <f t="shared" si="169"/>
        <v>nnnnnnnnnnnn</v>
      </c>
      <c r="D161" s="296"/>
      <c r="E161" s="16">
        <f t="shared" si="170"/>
        <v>0.4</v>
      </c>
      <c r="F161" s="30"/>
      <c r="G161" s="46">
        <f>IF('Strategic Analysis'!D161="","",IF('Strategic Analysis'!D161&gt;0,'Strategic Analysis'!D161))</f>
        <v>2</v>
      </c>
      <c r="H161" s="46" t="str">
        <f>IF('Strategic Analysis'!C161="","",IF('Strategic Analysis'!C161&gt;0,'Strategic Analysis'!C161))</f>
        <v>High</v>
      </c>
      <c r="I161" s="46" t="str">
        <f>IF('Strategic Analysis'!A161="","",IF('Strategic Analysis'!A161&gt;0,'Strategic Analysis'!A161))</f>
        <v>15.3</v>
      </c>
      <c r="J161" s="132" t="str">
        <f>IF('Strategic Analysis'!B161="","",IF('Strategic Analysis'!B161&gt;0,'Strategic Analysis'!B161))</f>
        <v>Contract/agreement in place</v>
      </c>
      <c r="K161" s="37"/>
      <c r="L161" s="37"/>
      <c r="M161" s="124"/>
      <c r="N161" s="123"/>
      <c r="O161" s="259"/>
      <c r="P161" s="33"/>
      <c r="Q161" s="8" t="str">
        <f t="shared" si="171"/>
        <v/>
      </c>
      <c r="R161" s="268" t="str">
        <f t="shared" si="172"/>
        <v/>
      </c>
      <c r="S161" s="268"/>
      <c r="T161" s="11" t="str">
        <f t="shared" si="173"/>
        <v/>
      </c>
      <c r="U161" s="5"/>
      <c r="V161" s="204"/>
      <c r="W161" s="284"/>
      <c r="X161" s="204"/>
    </row>
    <row r="162" spans="1:24" ht="15" customHeight="1" outlineLevel="1" x14ac:dyDescent="0.2">
      <c r="A162" s="28"/>
      <c r="B162" s="9" t="str">
        <f t="shared" si="168"/>
        <v xml:space="preserve">     l</v>
      </c>
      <c r="C162" s="296" t="str">
        <f t="shared" si="169"/>
        <v>nnnnnn</v>
      </c>
      <c r="D162" s="296"/>
      <c r="E162" s="16">
        <f t="shared" si="170"/>
        <v>0.2</v>
      </c>
      <c r="F162" s="30"/>
      <c r="G162" s="46">
        <f>IF('Strategic Analysis'!D162="","",IF('Strategic Analysis'!D162&gt;0,'Strategic Analysis'!D162))</f>
        <v>1</v>
      </c>
      <c r="H162" s="46" t="str">
        <f>IF('Strategic Analysis'!C162="","",IF('Strategic Analysis'!C162&gt;0,'Strategic Analysis'!C162))</f>
        <v>Med</v>
      </c>
      <c r="I162" s="46" t="str">
        <f>IF('Strategic Analysis'!A162="","",IF('Strategic Analysis'!A162&gt;0,'Strategic Analysis'!A162))</f>
        <v>15.4</v>
      </c>
      <c r="J162" s="132" t="str">
        <f>IF('Strategic Analysis'!B162="","",IF('Strategic Analysis'!B162&gt;0,'Strategic Analysis'!B162))</f>
        <v>Mentor</v>
      </c>
      <c r="K162" s="37"/>
      <c r="L162" s="37"/>
      <c r="M162" s="124"/>
      <c r="N162" s="123"/>
      <c r="O162" s="259"/>
      <c r="P162" s="33"/>
      <c r="Q162" s="8" t="str">
        <f t="shared" si="171"/>
        <v/>
      </c>
      <c r="R162" s="268" t="str">
        <f t="shared" si="172"/>
        <v/>
      </c>
      <c r="S162" s="268"/>
      <c r="T162" s="11" t="str">
        <f t="shared" si="173"/>
        <v/>
      </c>
      <c r="U162" s="5"/>
      <c r="V162" s="204"/>
      <c r="W162" s="284"/>
      <c r="X162" s="204"/>
    </row>
    <row r="163" spans="1:24" ht="15" customHeight="1" outlineLevel="1" x14ac:dyDescent="0.2">
      <c r="A163" s="28"/>
      <c r="B163" s="9" t="str">
        <f t="shared" si="168"/>
        <v xml:space="preserve">  l</v>
      </c>
      <c r="C163" s="296" t="str">
        <f t="shared" si="169"/>
        <v>nnnnnnnnnnnn</v>
      </c>
      <c r="D163" s="296"/>
      <c r="E163" s="16">
        <f t="shared" si="170"/>
        <v>0.4</v>
      </c>
      <c r="F163" s="30"/>
      <c r="G163" s="46">
        <f>IF('Strategic Analysis'!D163="","",IF('Strategic Analysis'!D163&gt;0,'Strategic Analysis'!D163))</f>
        <v>2</v>
      </c>
      <c r="H163" s="46" t="str">
        <f>IF('Strategic Analysis'!C163="","",IF('Strategic Analysis'!C163&gt;0,'Strategic Analysis'!C163))</f>
        <v>High</v>
      </c>
      <c r="I163" s="46" t="str">
        <f>IF('Strategic Analysis'!A163="","",IF('Strategic Analysis'!A163&gt;0,'Strategic Analysis'!A163))</f>
        <v>15.5</v>
      </c>
      <c r="J163" s="132" t="str">
        <f>IF('Strategic Analysis'!B163="","",IF('Strategic Analysis'!B163&gt;0,'Strategic Analysis'!B163))</f>
        <v>Post career plans</v>
      </c>
      <c r="K163" s="37"/>
      <c r="L163" s="37"/>
      <c r="M163" s="124"/>
      <c r="N163" s="123"/>
      <c r="O163" s="259"/>
      <c r="P163" s="33"/>
      <c r="Q163" s="8" t="str">
        <f t="shared" si="171"/>
        <v/>
      </c>
      <c r="R163" s="268" t="str">
        <f t="shared" si="172"/>
        <v/>
      </c>
      <c r="S163" s="268"/>
      <c r="T163" s="11" t="str">
        <f t="shared" si="173"/>
        <v/>
      </c>
      <c r="U163" s="5"/>
      <c r="V163" s="204"/>
      <c r="W163" s="219"/>
      <c r="X163" s="204"/>
    </row>
    <row r="164" spans="1:24" ht="15" customHeight="1" x14ac:dyDescent="0.2">
      <c r="A164" s="28"/>
      <c r="B164" s="74"/>
      <c r="C164" s="92"/>
      <c r="D164" s="92"/>
      <c r="E164" s="100"/>
      <c r="F164" s="30"/>
      <c r="G164" s="73"/>
      <c r="H164" s="73"/>
      <c r="I164" s="99"/>
      <c r="J164" s="106"/>
      <c r="K164" s="97"/>
      <c r="L164" s="97"/>
      <c r="M164" s="263"/>
      <c r="N164" s="73"/>
      <c r="O164" s="259"/>
      <c r="P164" s="33"/>
      <c r="Q164" s="77"/>
      <c r="R164" s="276"/>
      <c r="S164" s="276"/>
      <c r="T164" s="78"/>
      <c r="U164" s="5"/>
      <c r="V164" s="204"/>
      <c r="W164" s="198" t="s">
        <v>131</v>
      </c>
      <c r="X164" s="204"/>
    </row>
    <row r="165" spans="1:24" ht="15" customHeight="1" x14ac:dyDescent="0.2">
      <c r="A165" s="28"/>
      <c r="B165" s="34" t="str">
        <f>IF(H165="","",IF(H165="High",(REPT(" ",2)&amp;"l"),IF(H165="Med",(REPT(" ",5)&amp;"l"),IF(H165="Low",(REPT(" ",8)&amp;"l"),""))))</f>
        <v xml:space="preserve">  l</v>
      </c>
      <c r="C165" s="295" t="str">
        <f>IF(G165="","",IF(G165&lt;3,REPT("n",INT(G165*6)),IF(G165=3,REPT("n",INT(G165*6)),IF(G165&gt;3,REPT("n",INT(G165*6))))))</f>
        <v>nnnnnnnnnnnnnnnnnn</v>
      </c>
      <c r="D165" s="295"/>
      <c r="E165" s="55">
        <f>IF(G165="","",IF(G165&gt;0,G165/5))</f>
        <v>0.6</v>
      </c>
      <c r="F165" s="30"/>
      <c r="G165" s="86">
        <f>IF('Strategic Analysis'!D165=0,"",IF('Strategic Analysis'!D165&gt;0,'Strategic Analysis'!D165))</f>
        <v>3</v>
      </c>
      <c r="H165" s="71" t="str">
        <f>IF('Strategic Analysis'!C165="","",IF('Strategic Analysis'!C165&gt;0,'Strategic Analysis'!C165))</f>
        <v>High</v>
      </c>
      <c r="I165" s="113">
        <f>IF('Strategic Analysis'!A165="","",IF('Strategic Analysis'!A165&gt;0,'Strategic Analysis'!A165))</f>
        <v>16</v>
      </c>
      <c r="J165" s="114" t="str">
        <f>IF('Strategic Analysis'!B165="","",IF('Strategic Analysis'!B165&gt;0,'Strategic Analysis'!B165))</f>
        <v>BACKGROUND</v>
      </c>
      <c r="K165" s="61"/>
      <c r="L165" s="61"/>
      <c r="M165" s="120"/>
      <c r="N165" s="257">
        <f>IFERROR(AVERAGEIF(N166:N171,"&gt;0"),0)</f>
        <v>0</v>
      </c>
      <c r="O165" s="261"/>
      <c r="P165" s="33"/>
      <c r="Q165" s="117" t="str">
        <f>IF(N165=0,"",IF(N165&gt;0,N165/5))</f>
        <v/>
      </c>
      <c r="R165" s="274" t="str">
        <f t="shared" ref="R165" si="174">IF(N165&lt;3,REPT("n",INT(N165*6)),IF(N165=3,REPT("n",INT(N165*6)),IF(N165&gt;3,REPT("n",INT(N165*6)))))</f>
        <v/>
      </c>
      <c r="S165" s="274"/>
      <c r="T165" s="10" t="str">
        <f t="shared" ref="T165" si="175">IF(M165="","",IF(M165="High",(REPT(" ",8)&amp;"l"),IF(M165="Med",(REPT(" ",5)&amp;"l"),IF(M165="Low",(REPT(" ",0*2)&amp;"l"),""))))</f>
        <v/>
      </c>
      <c r="U165" s="5"/>
      <c r="V165" s="204"/>
      <c r="W165" s="218"/>
      <c r="X165" s="204"/>
    </row>
    <row r="166" spans="1:24" ht="15" customHeight="1" outlineLevel="1" x14ac:dyDescent="0.2">
      <c r="A166" s="28"/>
      <c r="B166" s="9" t="str">
        <f>IF(H165="","",IF(H166="High",(REPT(" ",2)&amp;"l"),IF(H166="Med",(REPT(" ",5)&amp;"l"),IF(H166="Low",(REPT(" ",8)&amp;"l"),""))))</f>
        <v xml:space="preserve">     l</v>
      </c>
      <c r="C166" s="296" t="str">
        <f>IF(G166="","",IF(G166&lt;3,REPT("n",INT(G166*6)),IF(G166=3,REPT("n",INT(G166*6)),IF(G166&gt;3,REPT("n",INT(G166*6))))))</f>
        <v>nnnnnnnnnnnnnnnnnn</v>
      </c>
      <c r="D166" s="296"/>
      <c r="E166" s="16">
        <f>IF(G166="","",IF(G166&gt;0,G166/5))</f>
        <v>0.6</v>
      </c>
      <c r="F166" s="30"/>
      <c r="G166" s="46">
        <f>IF('Strategic Analysis'!D166="","",IF('Strategic Analysis'!D166&gt;0,'Strategic Analysis'!D166))</f>
        <v>3</v>
      </c>
      <c r="H166" s="46" t="str">
        <f>IF('Strategic Analysis'!C166="","",IF('Strategic Analysis'!C166&gt;0,'Strategic Analysis'!C166))</f>
        <v>Med</v>
      </c>
      <c r="I166" s="46" t="str">
        <f>IF('Strategic Analysis'!A166="","",IF('Strategic Analysis'!A166&gt;0,'Strategic Analysis'!A166))</f>
        <v>16.1</v>
      </c>
      <c r="J166" s="132" t="str">
        <f>IF('Strategic Analysis'!B166="","",IF('Strategic Analysis'!B166&gt;0,'Strategic Analysis'!B166))</f>
        <v>Do you have a GOVERNING BODY'S certificate</v>
      </c>
      <c r="K166" s="14"/>
      <c r="L166" s="14"/>
      <c r="M166" s="124"/>
      <c r="N166" s="123"/>
      <c r="O166" s="259"/>
      <c r="P166" s="33"/>
      <c r="Q166" s="8" t="str">
        <f t="shared" si="171"/>
        <v/>
      </c>
      <c r="R166" s="268" t="str">
        <f t="shared" si="172"/>
        <v/>
      </c>
      <c r="S166" s="268"/>
      <c r="T166" s="11" t="str">
        <f t="shared" si="173"/>
        <v/>
      </c>
      <c r="U166" s="5"/>
      <c r="V166" s="204"/>
      <c r="W166" s="283" t="str">
        <f>Q165</f>
        <v/>
      </c>
      <c r="X166" s="204"/>
    </row>
    <row r="167" spans="1:24" ht="15" customHeight="1" outlineLevel="1" x14ac:dyDescent="0.2">
      <c r="A167" s="28"/>
      <c r="B167" s="9" t="str">
        <f t="shared" ref="B167:B171" si="176">IF(H166="","",IF(H167="High",(REPT(" ",2)&amp;"l"),IF(H167="Med",(REPT(" ",5)&amp;"l"),IF(H167="Low",(REPT(" ",8)&amp;"l"),""))))</f>
        <v xml:space="preserve">  l</v>
      </c>
      <c r="C167" s="296" t="str">
        <f t="shared" ref="C167:C171" si="177">IF(G167="","",IF(G167&lt;3,REPT("n",INT(G167*6)),IF(G167=3,REPT("n",INT(G167*6)),IF(G167&gt;3,REPT("n",INT(G167*6))))))</f>
        <v>nnnnnnnnnnnnnnnnnn</v>
      </c>
      <c r="D167" s="296"/>
      <c r="E167" s="16">
        <f t="shared" ref="E167:E171" si="178">IF(G167="","",IF(G167&gt;0,G167/5))</f>
        <v>0.6</v>
      </c>
      <c r="F167" s="30"/>
      <c r="G167" s="46">
        <f>IF('Strategic Analysis'!D167="","",IF('Strategic Analysis'!D167&gt;0,'Strategic Analysis'!D167))</f>
        <v>3</v>
      </c>
      <c r="H167" s="46" t="str">
        <f>IF('Strategic Analysis'!C167="","",IF('Strategic Analysis'!C167&gt;0,'Strategic Analysis'!C167))</f>
        <v>High</v>
      </c>
      <c r="I167" s="46" t="str">
        <f>IF('Strategic Analysis'!A167="","",IF('Strategic Analysis'!A167&gt;0,'Strategic Analysis'!A167))</f>
        <v>16.2</v>
      </c>
      <c r="J167" s="132" t="str">
        <f>IF('Strategic Analysis'!B167="","",IF('Strategic Analysis'!B167&gt;0,'Strategic Analysis'!B167))</f>
        <v>Local coaches certificate</v>
      </c>
      <c r="K167" s="37"/>
      <c r="L167" s="37"/>
      <c r="M167" s="124"/>
      <c r="N167" s="123"/>
      <c r="O167" s="259"/>
      <c r="P167" s="33"/>
      <c r="Q167" s="8" t="str">
        <f t="shared" si="171"/>
        <v/>
      </c>
      <c r="R167" s="268" t="str">
        <f t="shared" ref="R167" si="179">IF(N167&lt;3,REPT("n",INT(N167*6)),IF(N167=3,REPT("n",INT(N167*6)),IF(N167&gt;3,REPT("n",INT(N167*6)))))</f>
        <v/>
      </c>
      <c r="S167" s="268"/>
      <c r="T167" s="11" t="str">
        <f t="shared" si="173"/>
        <v/>
      </c>
      <c r="U167" s="5"/>
      <c r="V167" s="204"/>
      <c r="W167" s="284"/>
      <c r="X167" s="204"/>
    </row>
    <row r="168" spans="1:24" ht="15" customHeight="1" outlineLevel="1" x14ac:dyDescent="0.2">
      <c r="A168" s="28"/>
      <c r="B168" s="9" t="str">
        <f t="shared" si="176"/>
        <v xml:space="preserve">     l</v>
      </c>
      <c r="C168" s="296" t="str">
        <f t="shared" ref="C168" si="180">IF(G168="","",IF(G168&lt;3,REPT("n",INT(G168*6)),IF(G168=3,REPT("n",INT(G168*6)),IF(G168&gt;3,REPT("n",INT(G168*6))))))</f>
        <v>nnnnnnnnnnnn</v>
      </c>
      <c r="D168" s="296"/>
      <c r="E168" s="16">
        <f t="shared" si="178"/>
        <v>0.4</v>
      </c>
      <c r="F168" s="30"/>
      <c r="G168" s="46">
        <f>IF('Strategic Analysis'!D168="","",IF('Strategic Analysis'!D168&gt;0,'Strategic Analysis'!D168))</f>
        <v>2</v>
      </c>
      <c r="H168" s="46" t="str">
        <f>IF('Strategic Analysis'!C168="","",IF('Strategic Analysis'!C168&gt;0,'Strategic Analysis'!C168))</f>
        <v>Med</v>
      </c>
      <c r="I168" s="46" t="str">
        <f>IF('Strategic Analysis'!A168="","",IF('Strategic Analysis'!A168&gt;0,'Strategic Analysis'!A168))</f>
        <v>16.3</v>
      </c>
      <c r="J168" s="132" t="str">
        <f>IF('Strategic Analysis'!B168="","",IF('Strategic Analysis'!B168&gt;0,'Strategic Analysis'!B168))</f>
        <v>Degree in sports</v>
      </c>
      <c r="K168" s="37"/>
      <c r="L168" s="37"/>
      <c r="M168" s="124"/>
      <c r="N168" s="123"/>
      <c r="O168" s="259"/>
      <c r="P168" s="33"/>
      <c r="Q168" s="8" t="str">
        <f t="shared" si="171"/>
        <v/>
      </c>
      <c r="R168" s="268" t="str">
        <f t="shared" ref="R168" si="181">IF(N168&lt;3,REPT("n",INT(N168*6)),IF(N168=3,REPT("n",INT(N168*6)),IF(N168&gt;3,REPT("n",INT(N168*6)))))</f>
        <v/>
      </c>
      <c r="S168" s="268"/>
      <c r="T168" s="11" t="str">
        <f t="shared" si="173"/>
        <v/>
      </c>
      <c r="U168" s="5"/>
      <c r="V168" s="204"/>
      <c r="W168" s="284"/>
      <c r="X168" s="204"/>
    </row>
    <row r="169" spans="1:24" ht="15" customHeight="1" outlineLevel="1" x14ac:dyDescent="0.2">
      <c r="A169" s="28"/>
      <c r="B169" s="9" t="str">
        <f t="shared" si="176"/>
        <v/>
      </c>
      <c r="C169" s="296" t="str">
        <f t="shared" ref="C169" si="182">IF(G169="","",IF(G169&lt;3,REPT("n",INT(G169*6)),IF(G169=3,REPT("n",INT(G169*6)),IF(G169&gt;3,REPT("n",INT(G169*6))))))</f>
        <v>nnnnnnnnnnnn</v>
      </c>
      <c r="D169" s="296"/>
      <c r="E169" s="16">
        <f t="shared" si="178"/>
        <v>0.4</v>
      </c>
      <c r="F169" s="30"/>
      <c r="G169" s="46">
        <f>IF('Strategic Analysis'!D169="","",IF('Strategic Analysis'!D169&gt;0,'Strategic Analysis'!D169))</f>
        <v>2</v>
      </c>
      <c r="H169" s="46"/>
      <c r="I169" s="46" t="str">
        <f>IF('Strategic Analysis'!A169="","",IF('Strategic Analysis'!A169&gt;0,'Strategic Analysis'!A169))</f>
        <v>16.4</v>
      </c>
      <c r="J169" s="132" t="str">
        <f>IF('Strategic Analysis'!B169="","",IF('Strategic Analysis'!B169&gt;0,'Strategic Analysis'!B169))</f>
        <v>Coaching diploma</v>
      </c>
      <c r="K169" s="37"/>
      <c r="L169" s="37"/>
      <c r="M169" s="124"/>
      <c r="N169" s="123"/>
      <c r="O169" s="259"/>
      <c r="P169" s="33"/>
      <c r="Q169" s="8" t="str">
        <f t="shared" si="171"/>
        <v/>
      </c>
      <c r="R169" s="268" t="str">
        <f t="shared" ref="R169" si="183">IF(N169&lt;3,REPT("n",INT(N169*6)),IF(N169=3,REPT("n",INT(N169*6)),IF(N169&gt;3,REPT("n",INT(N169*6)))))</f>
        <v/>
      </c>
      <c r="S169" s="268"/>
      <c r="T169" s="11" t="str">
        <f t="shared" si="173"/>
        <v/>
      </c>
      <c r="U169" s="5"/>
      <c r="V169" s="204"/>
      <c r="W169" s="284"/>
      <c r="X169" s="204"/>
    </row>
    <row r="170" spans="1:24" ht="15" customHeight="1" outlineLevel="1" x14ac:dyDescent="0.2">
      <c r="A170" s="28"/>
      <c r="B170" s="9" t="str">
        <f>IF(H168="","",IF(H170="High",(REPT(" ",2)&amp;"l"),IF(H170="Med",(REPT(" ",5)&amp;"l"),IF(H170="Low",(REPT(" ",8)&amp;"l"),""))))</f>
        <v xml:space="preserve">        l</v>
      </c>
      <c r="C170" s="296" t="str">
        <f t="shared" si="177"/>
        <v>nnnnnnnnnnnnnnnnnnnnnnnnnnnnnn</v>
      </c>
      <c r="D170" s="296"/>
      <c r="E170" s="16">
        <f t="shared" si="178"/>
        <v>1</v>
      </c>
      <c r="F170" s="30"/>
      <c r="G170" s="46">
        <f>IF('Strategic Analysis'!D170="","",IF('Strategic Analysis'!D170&gt;0,'Strategic Analysis'!D170))</f>
        <v>5</v>
      </c>
      <c r="H170" s="46" t="str">
        <f>IF('Strategic Analysis'!C170="","",IF('Strategic Analysis'!C170&gt;0,'Strategic Analysis'!C170))</f>
        <v>Low</v>
      </c>
      <c r="I170" s="46" t="str">
        <f>IF('Strategic Analysis'!A170="","",IF('Strategic Analysis'!A170&gt;0,'Strategic Analysis'!A170))</f>
        <v>16.5</v>
      </c>
      <c r="J170" s="171" t="s">
        <v>254</v>
      </c>
      <c r="K170" s="37"/>
      <c r="L170" s="37"/>
      <c r="M170" s="124"/>
      <c r="N170" s="123"/>
      <c r="O170" s="259"/>
      <c r="P170" s="33"/>
      <c r="Q170" s="8" t="str">
        <f t="shared" si="171"/>
        <v/>
      </c>
      <c r="R170" s="268" t="str">
        <f t="shared" ref="R170" si="184">IF(N170&lt;3,REPT("n",INT(N170*6)),IF(N170=3,REPT("n",INT(N170*6)),IF(N170&gt;3,REPT("n",INT(N170*6)))))</f>
        <v/>
      </c>
      <c r="S170" s="268"/>
      <c r="T170" s="11" t="str">
        <f t="shared" si="173"/>
        <v/>
      </c>
      <c r="U170" s="5"/>
      <c r="V170" s="204"/>
      <c r="W170" s="284"/>
      <c r="X170" s="204"/>
    </row>
    <row r="171" spans="1:24" ht="15" customHeight="1" outlineLevel="1" x14ac:dyDescent="0.2">
      <c r="A171" s="28"/>
      <c r="B171" s="9" t="str">
        <f t="shared" si="176"/>
        <v xml:space="preserve">  l</v>
      </c>
      <c r="C171" s="296" t="str">
        <f t="shared" si="177"/>
        <v>nnnnnnnnnnnnnnnnnn</v>
      </c>
      <c r="D171" s="296"/>
      <c r="E171" s="16">
        <f t="shared" si="178"/>
        <v>0.6</v>
      </c>
      <c r="F171" s="30"/>
      <c r="G171" s="46">
        <f>IF('Strategic Analysis'!D171="","",IF('Strategic Analysis'!D171&gt;0,'Strategic Analysis'!D171))</f>
        <v>3</v>
      </c>
      <c r="H171" s="46" t="str">
        <f>IF('Strategic Analysis'!C171="","",IF('Strategic Analysis'!C171&gt;0,'Strategic Analysis'!C171))</f>
        <v>High</v>
      </c>
      <c r="I171" s="46" t="str">
        <f>IF('Strategic Analysis'!A171="","",IF('Strategic Analysis'!A171&gt;0,'Strategic Analysis'!A171))</f>
        <v>16.6</v>
      </c>
      <c r="J171" s="171" t="s">
        <v>208</v>
      </c>
      <c r="K171" s="37"/>
      <c r="L171" s="37"/>
      <c r="M171" s="124"/>
      <c r="N171" s="123"/>
      <c r="O171" s="259"/>
      <c r="P171" s="33"/>
      <c r="Q171" s="8" t="str">
        <f t="shared" si="171"/>
        <v/>
      </c>
      <c r="R171" s="268" t="str">
        <f t="shared" si="172"/>
        <v/>
      </c>
      <c r="S171" s="268"/>
      <c r="T171" s="11" t="str">
        <f t="shared" si="173"/>
        <v/>
      </c>
      <c r="U171" s="5"/>
      <c r="V171" s="204"/>
      <c r="W171" s="219"/>
      <c r="X171" s="204"/>
    </row>
    <row r="172" spans="1:24" ht="15" customHeight="1" x14ac:dyDescent="0.2">
      <c r="A172" s="28"/>
      <c r="B172" s="74"/>
      <c r="C172" s="92"/>
      <c r="D172" s="92"/>
      <c r="E172" s="100"/>
      <c r="F172" s="30"/>
      <c r="G172" s="73"/>
      <c r="H172" s="73"/>
      <c r="I172" s="99"/>
      <c r="J172" s="106"/>
      <c r="K172" s="97"/>
      <c r="L172" s="97"/>
      <c r="M172" s="263"/>
      <c r="N172" s="73"/>
      <c r="O172" s="259"/>
      <c r="P172" s="33"/>
      <c r="Q172" s="77"/>
      <c r="R172" s="276"/>
      <c r="S172" s="276"/>
      <c r="T172" s="78"/>
      <c r="U172" s="5"/>
      <c r="V172" s="204"/>
      <c r="W172" s="256" t="s">
        <v>268</v>
      </c>
      <c r="X172" s="204"/>
    </row>
    <row r="173" spans="1:24" ht="15" customHeight="1" x14ac:dyDescent="0.2">
      <c r="A173" s="28"/>
      <c r="B173" s="34" t="str">
        <f>IF(H173="","",IF(H173="High",(REPT(" ",2)&amp;"l"),IF(H173="Med",(REPT(" ",5)&amp;"l"),IF(H173="Low",(REPT(" ",8)&amp;"l"),""))))</f>
        <v/>
      </c>
      <c r="C173" s="295" t="str">
        <f>IF(G173="","",IF(G173&lt;3,REPT("n",INT(G173*6)),IF(G173=3,REPT("n",INT(G173*6)),IF(G173&gt;3,REPT("n",INT(G173*6))))))</f>
        <v>nnnnnnnnnnnnnnn</v>
      </c>
      <c r="D173" s="295"/>
      <c r="E173" s="55">
        <f>IF(G173="","",IF(G173&gt;0,G173/5))</f>
        <v>0.5</v>
      </c>
      <c r="F173" s="30"/>
      <c r="G173" s="86">
        <f>IF('Strategic Analysis'!D173=0,"",IF('Strategic Analysis'!D173&gt;0,'Strategic Analysis'!D173))</f>
        <v>2.5</v>
      </c>
      <c r="H173" s="71" t="str">
        <f>IF('Strategic Analysis'!C173="","",IF('Strategic Analysis'!C173&gt;0,'Strategic Analysis'!C173))</f>
        <v/>
      </c>
      <c r="I173" s="113">
        <f>IF('Strategic Analysis'!A173="","",IF('Strategic Analysis'!A173&gt;0,'Strategic Analysis'!A173))</f>
        <v>17</v>
      </c>
      <c r="J173" s="114" t="str">
        <f>IF('Strategic Analysis'!B173="","",IF('Strategic Analysis'!B173&gt;0,'Strategic Analysis'!B173))</f>
        <v>WORK/LIFE BALANCE</v>
      </c>
      <c r="K173" s="61"/>
      <c r="L173" s="61"/>
      <c r="M173" s="120"/>
      <c r="N173" s="257">
        <f>IFERROR(AVERAGEIF(N174:N179,"&gt;0"),0)</f>
        <v>0</v>
      </c>
      <c r="O173" s="261"/>
      <c r="P173" s="33"/>
      <c r="Q173" s="117" t="str">
        <f>IF(N173=0,"",IF(N173&gt;0,N173/5))</f>
        <v/>
      </c>
      <c r="R173" s="274" t="str">
        <f t="shared" ref="R173" si="185">IF(N173&lt;3,REPT("n",INT(N173*6)),IF(N173=3,REPT("n",INT(N173*6)),IF(N173&gt;3,REPT("n",INT(N173*6)))))</f>
        <v/>
      </c>
      <c r="S173" s="274"/>
      <c r="T173" s="10" t="str">
        <f t="shared" ref="T173" si="186">IF(M173="","",IF(M173="High",(REPT(" ",8)&amp;"l"),IF(M173="Med",(REPT(" ",5)&amp;"l"),IF(M173="Low",(REPT(" ",0*2)&amp;"l"),""))))</f>
        <v/>
      </c>
      <c r="U173" s="5"/>
      <c r="V173" s="204"/>
      <c r="W173" s="218"/>
      <c r="X173" s="204"/>
    </row>
    <row r="174" spans="1:24" ht="15" customHeight="1" outlineLevel="1" x14ac:dyDescent="0.2">
      <c r="A174" s="28"/>
      <c r="B174" s="9" t="str">
        <f>IF(H173="","",IF(H174="High",(REPT(" ",2)&amp;"l"),IF(H174="Med",(REPT(" ",5)&amp;"l"),IF(H174="Low",(REPT(" ",8)&amp;"l"),""))))</f>
        <v/>
      </c>
      <c r="C174" s="296" t="str">
        <f>IF(G174="","",IF(G174&lt;3,REPT("n",INT(G174*6)),IF(G174=3,REPT("n",INT(G174*6)),IF(G174&gt;3,REPT("n",INT(G174*6))))))</f>
        <v>nnnnnn</v>
      </c>
      <c r="D174" s="296"/>
      <c r="E174" s="16">
        <f>IF(G174="","",IF(G174&gt;0,G174/5))</f>
        <v>0.2</v>
      </c>
      <c r="F174" s="30"/>
      <c r="G174" s="46">
        <f>IF('Strategic Analysis'!D174="","",IF('Strategic Analysis'!D174&gt;0,'Strategic Analysis'!D174))</f>
        <v>1</v>
      </c>
      <c r="H174" s="46" t="str">
        <f>IF('Strategic Analysis'!C174="","",IF('Strategic Analysis'!C174&gt;0,'Strategic Analysis'!C174))</f>
        <v/>
      </c>
      <c r="I174" s="46" t="str">
        <f>IF('Strategic Analysis'!A174="","",IF('Strategic Analysis'!A174&gt;0,'Strategic Analysis'!A174))</f>
        <v>17.1</v>
      </c>
      <c r="J174" s="132" t="str">
        <f>IF('Strategic Analysis'!B174="","",IF('Strategic Analysis'!B174&gt;0,'Strategic Analysis'!B174))</f>
        <v>Importance of work/life balance?</v>
      </c>
      <c r="K174" s="14"/>
      <c r="L174" s="14"/>
      <c r="M174" s="124"/>
      <c r="N174" s="123"/>
      <c r="O174" s="259"/>
      <c r="P174" s="33"/>
      <c r="Q174" s="8" t="str">
        <f t="shared" si="171"/>
        <v/>
      </c>
      <c r="R174" s="268" t="str">
        <f t="shared" si="172"/>
        <v/>
      </c>
      <c r="S174" s="268"/>
      <c r="T174" s="11" t="str">
        <f t="shared" si="173"/>
        <v/>
      </c>
      <c r="U174" s="5"/>
      <c r="V174" s="204"/>
      <c r="W174" s="283" t="str">
        <f>Q173</f>
        <v/>
      </c>
      <c r="X174" s="204"/>
    </row>
    <row r="175" spans="1:24" ht="15" customHeight="1" outlineLevel="1" x14ac:dyDescent="0.2">
      <c r="A175" s="28"/>
      <c r="B175" s="9" t="str">
        <f t="shared" ref="B175:B178" si="187">IF(H174="","",IF(H175="High",(REPT(" ",2)&amp;"l"),IF(H175="Med",(REPT(" ",5)&amp;"l"),IF(H175="Low",(REPT(" ",8)&amp;"l"),""))))</f>
        <v/>
      </c>
      <c r="C175" s="296" t="str">
        <f t="shared" ref="C175:C178" si="188">IF(G175="","",IF(G175&lt;3,REPT("n",INT(G175*6)),IF(G175=3,REPT("n",INT(G175*6)),IF(G175&gt;3,REPT("n",INT(G175*6))))))</f>
        <v>nnnnnnnnnnnnnnnnnn</v>
      </c>
      <c r="D175" s="296"/>
      <c r="E175" s="16">
        <f t="shared" ref="E175:E178" si="189">IF(G175="","",IF(G175&gt;0,G175/5))</f>
        <v>0.6</v>
      </c>
      <c r="F175" s="30"/>
      <c r="G175" s="46">
        <f>IF('Strategic Analysis'!D175="","",IF('Strategic Analysis'!D175&gt;0,'Strategic Analysis'!D175))</f>
        <v>3</v>
      </c>
      <c r="H175" s="46" t="str">
        <f>IF('Strategic Analysis'!C175="","",IF('Strategic Analysis'!C175&gt;0,'Strategic Analysis'!C175))</f>
        <v/>
      </c>
      <c r="I175" s="46" t="str">
        <f>IF('Strategic Analysis'!A175="","",IF('Strategic Analysis'!A175&gt;0,'Strategic Analysis'!A175))</f>
        <v>17.2</v>
      </c>
      <c r="J175" s="132" t="str">
        <f>IF('Strategic Analysis'!B175="","",IF('Strategic Analysis'!B175&gt;0,'Strategic Analysis'!B175))</f>
        <v>Management of the work/life balance?</v>
      </c>
      <c r="K175" s="37"/>
      <c r="L175" s="37"/>
      <c r="M175" s="124"/>
      <c r="N175" s="123"/>
      <c r="O175" s="259"/>
      <c r="P175" s="33"/>
      <c r="Q175" s="8" t="str">
        <f t="shared" ref="Q175:Q178" si="190">IF(N175="","",IF(N175&gt;0,N175/5))</f>
        <v/>
      </c>
      <c r="R175" s="268" t="str">
        <f t="shared" ref="R175:R178" si="191">IF(N175&lt;3,REPT("n",INT(N175*6)),IF(N175=3,REPT("n",INT(N175*6)),IF(N175&gt;3,REPT("n",INT(N175*6)))))</f>
        <v/>
      </c>
      <c r="S175" s="268"/>
      <c r="T175" s="11" t="str">
        <f t="shared" ref="T175:T178" si="192">IF(M175="","",IF(M175="High",(REPT(" ",8)&amp;"l"),IF(M175="Med",(REPT(" ",5)&amp;"l"),IF(M175="Low",(REPT(" ",0*2)&amp;"l"),""))))</f>
        <v/>
      </c>
      <c r="U175" s="5"/>
      <c r="V175" s="204"/>
      <c r="W175" s="284"/>
      <c r="X175" s="204"/>
    </row>
    <row r="176" spans="1:24" ht="15" customHeight="1" outlineLevel="1" x14ac:dyDescent="0.2">
      <c r="A176" s="28"/>
      <c r="B176" s="9" t="str">
        <f t="shared" si="187"/>
        <v/>
      </c>
      <c r="C176" s="296" t="str">
        <f t="shared" si="188"/>
        <v>nnnnnnnnnnnnnnnnnn</v>
      </c>
      <c r="D176" s="296"/>
      <c r="E176" s="16">
        <f t="shared" si="189"/>
        <v>0.6</v>
      </c>
      <c r="F176" s="30"/>
      <c r="G176" s="46">
        <f>IF('Strategic Analysis'!D176="","",IF('Strategic Analysis'!D176&gt;0,'Strategic Analysis'!D176))</f>
        <v>3</v>
      </c>
      <c r="H176" s="46" t="str">
        <f>IF('Strategic Analysis'!C176="","",IF('Strategic Analysis'!C176&gt;0,'Strategic Analysis'!C176))</f>
        <v/>
      </c>
      <c r="I176" s="46" t="str">
        <f>IF('Strategic Analysis'!A176="","",IF('Strategic Analysis'!A176&gt;0,'Strategic Analysis'!A176))</f>
        <v>17.3</v>
      </c>
      <c r="J176" s="132" t="str">
        <f>IF('Strategic Analysis'!B176="","",IF('Strategic Analysis'!B176&gt;0,'Strategic Analysis'!B176))</f>
        <v/>
      </c>
      <c r="K176" s="37"/>
      <c r="L176" s="37"/>
      <c r="M176" s="124"/>
      <c r="N176" s="123"/>
      <c r="O176" s="259"/>
      <c r="P176" s="33"/>
      <c r="Q176" s="8" t="str">
        <f t="shared" si="190"/>
        <v/>
      </c>
      <c r="R176" s="268" t="str">
        <f t="shared" si="191"/>
        <v/>
      </c>
      <c r="S176" s="268"/>
      <c r="T176" s="11" t="str">
        <f t="shared" si="192"/>
        <v/>
      </c>
      <c r="U176" s="5"/>
      <c r="V176" s="204"/>
      <c r="W176" s="284"/>
      <c r="X176" s="204"/>
    </row>
    <row r="177" spans="1:24" ht="15" customHeight="1" outlineLevel="1" x14ac:dyDescent="0.2">
      <c r="A177" s="28"/>
      <c r="B177" s="9" t="str">
        <f t="shared" si="187"/>
        <v/>
      </c>
      <c r="C177" s="296" t="str">
        <f t="shared" si="188"/>
        <v>nnnnnnnnnnnnnnnnnn</v>
      </c>
      <c r="D177" s="296"/>
      <c r="E177" s="16">
        <f t="shared" si="189"/>
        <v>0.6</v>
      </c>
      <c r="F177" s="30"/>
      <c r="G177" s="46">
        <f>IF('Strategic Analysis'!D177="","",IF('Strategic Analysis'!D177&gt;0,'Strategic Analysis'!D177))</f>
        <v>3</v>
      </c>
      <c r="H177" s="46" t="str">
        <f>IF('Strategic Analysis'!C177="","",IF('Strategic Analysis'!C177&gt;0,'Strategic Analysis'!C177))</f>
        <v/>
      </c>
      <c r="I177" s="46" t="str">
        <f>IF('Strategic Analysis'!A177="","",IF('Strategic Analysis'!A177&gt;0,'Strategic Analysis'!A177))</f>
        <v>17.4</v>
      </c>
      <c r="J177" s="132" t="str">
        <f>IF('Strategic Analysis'!B177="","",IF('Strategic Analysis'!B177&gt;0,'Strategic Analysis'!B177))</f>
        <v/>
      </c>
      <c r="K177" s="37"/>
      <c r="L177" s="37"/>
      <c r="M177" s="124"/>
      <c r="N177" s="123"/>
      <c r="O177" s="259"/>
      <c r="P177" s="33"/>
      <c r="Q177" s="8" t="str">
        <f t="shared" si="190"/>
        <v/>
      </c>
      <c r="R177" s="268" t="str">
        <f t="shared" si="191"/>
        <v/>
      </c>
      <c r="S177" s="268"/>
      <c r="T177" s="11" t="str">
        <f t="shared" si="192"/>
        <v/>
      </c>
      <c r="U177" s="5"/>
      <c r="V177" s="204"/>
      <c r="W177" s="284"/>
      <c r="X177" s="204"/>
    </row>
    <row r="178" spans="1:24" ht="15" customHeight="1" outlineLevel="1" x14ac:dyDescent="0.2">
      <c r="A178" s="28"/>
      <c r="B178" s="9" t="str">
        <f t="shared" si="187"/>
        <v/>
      </c>
      <c r="C178" s="296" t="str">
        <f t="shared" si="188"/>
        <v/>
      </c>
      <c r="D178" s="296"/>
      <c r="E178" s="16" t="str">
        <f t="shared" si="189"/>
        <v/>
      </c>
      <c r="F178" s="30"/>
      <c r="G178" s="46" t="str">
        <f>IF('Strategic Analysis'!D178="","",IF('Strategic Analysis'!D178&gt;0,'Strategic Analysis'!D178))</f>
        <v/>
      </c>
      <c r="H178" s="46" t="str">
        <f>IF('Strategic Analysis'!C178="","",IF('Strategic Analysis'!C178&gt;0,'Strategic Analysis'!C178))</f>
        <v/>
      </c>
      <c r="I178" s="46" t="str">
        <f>IF('Strategic Analysis'!A178="","",IF('Strategic Analysis'!A178&gt;0,'Strategic Analysis'!A178))</f>
        <v>17.5</v>
      </c>
      <c r="J178" s="132" t="str">
        <f>IF('Strategic Analysis'!B178="","",IF('Strategic Analysis'!B178&gt;0,'Strategic Analysis'!B178))</f>
        <v/>
      </c>
      <c r="K178" s="37"/>
      <c r="L178" s="37"/>
      <c r="M178" s="124"/>
      <c r="N178" s="123"/>
      <c r="O178" s="259"/>
      <c r="P178" s="33"/>
      <c r="Q178" s="8" t="str">
        <f t="shared" si="190"/>
        <v/>
      </c>
      <c r="R178" s="268" t="str">
        <f t="shared" si="191"/>
        <v/>
      </c>
      <c r="S178" s="268"/>
      <c r="T178" s="11" t="str">
        <f t="shared" si="192"/>
        <v/>
      </c>
      <c r="U178" s="5"/>
      <c r="V178" s="204"/>
      <c r="W178" s="219"/>
      <c r="X178" s="204"/>
    </row>
    <row r="179" spans="1:24" ht="15" customHeight="1" x14ac:dyDescent="0.2">
      <c r="A179" s="28"/>
      <c r="B179" s="74"/>
      <c r="C179" s="92"/>
      <c r="D179" s="92"/>
      <c r="E179" s="100"/>
      <c r="F179" s="30"/>
      <c r="G179" s="73"/>
      <c r="H179" s="73"/>
      <c r="I179" s="99"/>
      <c r="J179" s="106"/>
      <c r="K179" s="97"/>
      <c r="L179" s="97"/>
      <c r="M179" s="263"/>
      <c r="N179" s="73"/>
      <c r="O179" s="262"/>
      <c r="P179" s="33"/>
      <c r="Q179" s="74"/>
      <c r="R179" s="74"/>
      <c r="S179" s="74"/>
      <c r="T179" s="74"/>
      <c r="U179" s="5"/>
      <c r="V179" s="204"/>
      <c r="W179" s="198" t="s">
        <v>147</v>
      </c>
      <c r="X179" s="204"/>
    </row>
    <row r="180" spans="1:24" ht="15" customHeight="1" x14ac:dyDescent="0.2">
      <c r="A180" s="28"/>
      <c r="B180" s="34" t="str">
        <f>IF(H180="","",IF(H180="High",(REPT(" ",2)&amp;"l"),IF(H180="Med",(REPT(" ",5)&amp;"l"),IF(H180="Low",(REPT(" ",8)&amp;"l"),""))))</f>
        <v xml:space="preserve">  l</v>
      </c>
      <c r="C180" s="295" t="str">
        <f>IF(G180="","",IF(G180&lt;3,REPT("n",INT(G180*6)),IF(G180=3,REPT("n",INT(G180*6)),IF(G180&gt;3,REPT("n",INT(G180*6))))))</f>
        <v>nnnnnnnnnnnnnnn</v>
      </c>
      <c r="D180" s="295"/>
      <c r="E180" s="87">
        <f>IF(G180="","",IF(G180&gt;0,G180/5))</f>
        <v>0.5</v>
      </c>
      <c r="F180" s="30"/>
      <c r="G180" s="86">
        <f>IF('Strategic Analysis'!D180=0,"",IF('Strategic Analysis'!D180&gt;0,'Strategic Analysis'!D180))</f>
        <v>2.5</v>
      </c>
      <c r="H180" s="71" t="str">
        <f>IF('Strategic Analysis'!C180="","",IF('Strategic Analysis'!C180&gt;0,'Strategic Analysis'!C180))</f>
        <v>High</v>
      </c>
      <c r="I180" s="113" t="str">
        <f>IF('Strategic Analysis'!A180="","",IF('Strategic Analysis'!A180&gt;0,'Strategic Analysis'!A180))</f>
        <v>B</v>
      </c>
      <c r="J180" s="114" t="str">
        <f>IF('Strategic Analysis'!B180="","",IF('Strategic Analysis'!B180&gt;0,'Strategic Analysis'!B180))</f>
        <v>FORMAL AUTHORITY</v>
      </c>
      <c r="K180" s="63"/>
      <c r="L180" s="63"/>
      <c r="M180" s="120"/>
      <c r="N180" s="257">
        <f>IFERROR(AVERAGEIF(N181:N185,"&gt;0"),0)</f>
        <v>0</v>
      </c>
      <c r="O180" s="261"/>
      <c r="P180" s="33"/>
      <c r="Q180" s="117" t="str">
        <f>IF(N180=0,"",IF(N180&gt;0,N180/5))</f>
        <v/>
      </c>
      <c r="R180" s="274" t="str">
        <f t="shared" ref="R180:R181" si="193">IF(N180&lt;3,REPT("n",INT(N180*6)),IF(N180=3,REPT("n",INT(N180*6)),IF(N180&gt;3,REPT("n",INT(N180*6)))))</f>
        <v/>
      </c>
      <c r="S180" s="274"/>
      <c r="T180" s="10" t="str">
        <f t="shared" si="38"/>
        <v/>
      </c>
      <c r="U180" s="5"/>
      <c r="V180" s="204"/>
      <c r="W180" s="218"/>
      <c r="X180" s="204"/>
    </row>
    <row r="181" spans="1:24" ht="15" customHeight="1" outlineLevel="1" x14ac:dyDescent="0.2">
      <c r="A181" s="28"/>
      <c r="B181" s="9" t="str">
        <f>IF(H180="","",IF(H181="High",(REPT(" ",2)&amp;"l"),IF(H181="Med",(REPT(" ",5)&amp;"l"),IF(H181="Low",(REPT(" ",8)&amp;"l"),""))))</f>
        <v xml:space="preserve">  l</v>
      </c>
      <c r="C181" s="296" t="str">
        <f>IF(G181="","",IF(G181&lt;3,REPT("n",INT(G181*6)),IF(G181=3,REPT("n",INT(G181*6)),IF(G181&gt;3,REPT("n",INT(G181*6))))))</f>
        <v>nnnnnnnnnnnnnnnnnn</v>
      </c>
      <c r="D181" s="296"/>
      <c r="E181" s="8">
        <f>IF(G181="","",IF(G181&gt;0,G181/5))</f>
        <v>0.6</v>
      </c>
      <c r="F181" s="30"/>
      <c r="G181" s="46">
        <f>IF('Strategic Analysis'!D181="","",IF('Strategic Analysis'!D181&gt;0,'Strategic Analysis'!D181))</f>
        <v>3</v>
      </c>
      <c r="H181" s="46" t="str">
        <f>IF('Strategic Analysis'!C181="","",IF('Strategic Analysis'!C181&gt;0,'Strategic Analysis'!C181))</f>
        <v>High</v>
      </c>
      <c r="I181" s="46">
        <f>IF('Strategic Analysis'!A181="","",IF('Strategic Analysis'!A181&gt;0,'Strategic Analysis'!A181))</f>
        <v>1.1000000000000001</v>
      </c>
      <c r="J181" s="132" t="str">
        <f>IF('Strategic Analysis'!B181="","",IF('Strategic Analysis'!B181&gt;0,'Strategic Analysis'!B181))</f>
        <v>Informal communication</v>
      </c>
      <c r="K181" s="38"/>
      <c r="L181" s="38"/>
      <c r="M181" s="124"/>
      <c r="N181" s="123"/>
      <c r="O181" s="259"/>
      <c r="P181" s="33"/>
      <c r="Q181" s="8" t="str">
        <f t="shared" ref="Q181" si="194">IF(N181="","",IF(N181&gt;0,N181/5))</f>
        <v/>
      </c>
      <c r="R181" s="268" t="str">
        <f t="shared" si="193"/>
        <v/>
      </c>
      <c r="S181" s="268"/>
      <c r="T181" s="11" t="str">
        <f t="shared" si="38"/>
        <v/>
      </c>
      <c r="U181" s="5"/>
      <c r="V181" s="204"/>
      <c r="W181" s="283" t="str">
        <f>Q180</f>
        <v/>
      </c>
      <c r="X181" s="204"/>
    </row>
    <row r="182" spans="1:24" ht="15" customHeight="1" outlineLevel="1" x14ac:dyDescent="0.2">
      <c r="A182" s="28"/>
      <c r="B182" s="9" t="str">
        <f t="shared" ref="B182:B185" si="195">IF(H181="","",IF(H182="High",(REPT(" ",2)&amp;"l"),IF(H182="Med",(REPT(" ",5)&amp;"l"),IF(H182="Low",(REPT(" ",8)&amp;"l"),""))))</f>
        <v xml:space="preserve">  l</v>
      </c>
      <c r="C182" s="296" t="str">
        <f t="shared" ref="C182:C185" si="196">IF(G182="","",IF(G182&lt;3,REPT("n",INT(G182*6)),IF(G182=3,REPT("n",INT(G182*6)),IF(G182&gt;3,REPT("n",INT(G182*6))))))</f>
        <v>nnnnnn</v>
      </c>
      <c r="D182" s="296"/>
      <c r="E182" s="8">
        <f t="shared" ref="E182:E185" si="197">IF(G182="","",IF(G182&gt;0,G182/5))</f>
        <v>0.2</v>
      </c>
      <c r="F182" s="30"/>
      <c r="G182" s="46">
        <f>IF('Strategic Analysis'!D182="","",IF('Strategic Analysis'!D182&gt;0,'Strategic Analysis'!D182))</f>
        <v>1</v>
      </c>
      <c r="H182" s="46" t="str">
        <f>IF('Strategic Analysis'!C182="","",IF('Strategic Analysis'!C182&gt;0,'Strategic Analysis'!C182))</f>
        <v>High</v>
      </c>
      <c r="I182" s="46">
        <f>IF('Strategic Analysis'!A182="","",IF('Strategic Analysis'!A182&gt;0,'Strategic Analysis'!A182))</f>
        <v>1.2</v>
      </c>
      <c r="J182" s="132" t="str">
        <f>IF('Strategic Analysis'!B182="","",IF('Strategic Analysis'!B182&gt;0,'Strategic Analysis'!B182))</f>
        <v>Work constellation</v>
      </c>
      <c r="K182" s="38"/>
      <c r="L182" s="38"/>
      <c r="M182" s="124"/>
      <c r="N182" s="123"/>
      <c r="O182" s="259"/>
      <c r="P182" s="33"/>
      <c r="Q182" s="8" t="str">
        <f t="shared" ref="Q182:Q185" si="198">IF(N182="","",IF(N182&gt;0,N182/5))</f>
        <v/>
      </c>
      <c r="R182" s="268" t="str">
        <f t="shared" ref="R182:R185" si="199">IF(N182&lt;3,REPT("n",INT(N182*6)),IF(N182=3,REPT("n",INT(N182*6)),IF(N182&gt;3,REPT("n",INT(N182*6)))))</f>
        <v/>
      </c>
      <c r="S182" s="268"/>
      <c r="T182" s="11" t="str">
        <f t="shared" ref="T182:T185" si="200">IF(M182="","",IF(M182="High",(REPT(" ",8)&amp;"l"),IF(M182="Med",(REPT(" ",5)&amp;"l"),IF(M182="Low",(REPT(" ",0*2)&amp;"l"),""))))</f>
        <v/>
      </c>
      <c r="U182" s="5"/>
      <c r="V182" s="204"/>
      <c r="W182" s="284"/>
      <c r="X182" s="204"/>
    </row>
    <row r="183" spans="1:24" ht="15" customHeight="1" outlineLevel="1" x14ac:dyDescent="0.2">
      <c r="A183" s="28"/>
      <c r="B183" s="9" t="str">
        <f t="shared" si="195"/>
        <v xml:space="preserve">  l</v>
      </c>
      <c r="C183" s="296" t="str">
        <f t="shared" si="196"/>
        <v>nnnnnnnnnnnnnnnnnnnnnnnn</v>
      </c>
      <c r="D183" s="296"/>
      <c r="E183" s="8">
        <f t="shared" si="197"/>
        <v>0.8</v>
      </c>
      <c r="F183" s="30"/>
      <c r="G183" s="46">
        <f>IF('Strategic Analysis'!D183="","",IF('Strategic Analysis'!D183&gt;0,'Strategic Analysis'!D183))</f>
        <v>4</v>
      </c>
      <c r="H183" s="46" t="str">
        <f>IF('Strategic Analysis'!C183="","",IF('Strategic Analysis'!C183&gt;0,'Strategic Analysis'!C183))</f>
        <v>High</v>
      </c>
      <c r="I183" s="46">
        <f>IF('Strategic Analysis'!A183="","",IF('Strategic Analysis'!A183&gt;0,'Strategic Analysis'!A183))</f>
        <v>1.3</v>
      </c>
      <c r="J183" s="132" t="str">
        <f>IF('Strategic Analysis'!B183="","",IF('Strategic Analysis'!B183&gt;0,'Strategic Analysis'!B183))</f>
        <v>Ad-hoc decision process</v>
      </c>
      <c r="K183" s="38"/>
      <c r="L183" s="38"/>
      <c r="M183" s="124"/>
      <c r="N183" s="123"/>
      <c r="O183" s="259"/>
      <c r="P183" s="33"/>
      <c r="Q183" s="8" t="str">
        <f t="shared" si="198"/>
        <v/>
      </c>
      <c r="R183" s="268" t="str">
        <f t="shared" si="199"/>
        <v/>
      </c>
      <c r="S183" s="268"/>
      <c r="T183" s="11" t="str">
        <f t="shared" si="200"/>
        <v/>
      </c>
      <c r="U183" s="5"/>
      <c r="V183" s="204"/>
      <c r="W183" s="284"/>
      <c r="X183" s="204"/>
    </row>
    <row r="184" spans="1:24" ht="15" customHeight="1" outlineLevel="1" x14ac:dyDescent="0.2">
      <c r="A184" s="28"/>
      <c r="B184" s="9" t="str">
        <f t="shared" si="195"/>
        <v xml:space="preserve">  l</v>
      </c>
      <c r="C184" s="296" t="str">
        <f t="shared" si="196"/>
        <v>nnnnnnnnnnnn</v>
      </c>
      <c r="D184" s="296"/>
      <c r="E184" s="8">
        <f t="shared" si="197"/>
        <v>0.4</v>
      </c>
      <c r="F184" s="30"/>
      <c r="G184" s="46">
        <f>IF('Strategic Analysis'!D184="","",IF('Strategic Analysis'!D184&gt;0,'Strategic Analysis'!D184))</f>
        <v>2</v>
      </c>
      <c r="H184" s="46" t="str">
        <f>IF('Strategic Analysis'!C184="","",IF('Strategic Analysis'!C184&gt;0,'Strategic Analysis'!C184))</f>
        <v>High</v>
      </c>
      <c r="I184" s="46">
        <f>IF('Strategic Analysis'!A184="","",IF('Strategic Analysis'!A184&gt;0,'Strategic Analysis'!A184))</f>
        <v>1.4</v>
      </c>
      <c r="J184" s="132" t="str">
        <f>IF('Strategic Analysis'!B184="","",IF('Strategic Analysis'!B184&gt;0,'Strategic Analysis'!B184))</f>
        <v>Regulated flows</v>
      </c>
      <c r="K184" s="38"/>
      <c r="L184" s="38"/>
      <c r="M184" s="124"/>
      <c r="N184" s="123"/>
      <c r="O184" s="259"/>
      <c r="P184" s="33"/>
      <c r="Q184" s="8" t="str">
        <f t="shared" si="198"/>
        <v/>
      </c>
      <c r="R184" s="268" t="str">
        <f t="shared" si="199"/>
        <v/>
      </c>
      <c r="S184" s="268"/>
      <c r="T184" s="11" t="str">
        <f t="shared" si="200"/>
        <v/>
      </c>
      <c r="U184" s="5"/>
      <c r="V184" s="204"/>
      <c r="W184" s="284"/>
      <c r="X184" s="204"/>
    </row>
    <row r="185" spans="1:24" ht="15" customHeight="1" outlineLevel="1" x14ac:dyDescent="0.2">
      <c r="A185" s="28"/>
      <c r="B185" s="9" t="str">
        <f t="shared" si="195"/>
        <v/>
      </c>
      <c r="C185" s="296" t="str">
        <f t="shared" si="196"/>
        <v/>
      </c>
      <c r="D185" s="296"/>
      <c r="E185" s="8" t="str">
        <f t="shared" si="197"/>
        <v/>
      </c>
      <c r="F185" s="30"/>
      <c r="G185" s="46" t="str">
        <f>IF('Strategic Analysis'!D185="","",IF('Strategic Analysis'!D185&gt;0,'Strategic Analysis'!D185))</f>
        <v/>
      </c>
      <c r="H185" s="46" t="str">
        <f>IF('Strategic Analysis'!C185="","",IF('Strategic Analysis'!C185&gt;0,'Strategic Analysis'!C185))</f>
        <v/>
      </c>
      <c r="I185" s="46">
        <f>IF('Strategic Analysis'!A185="","",IF('Strategic Analysis'!A185&gt;0,'Strategic Analysis'!A185))</f>
        <v>1.5</v>
      </c>
      <c r="J185" s="132" t="str">
        <f>IF('Strategic Analysis'!B185="","",IF('Strategic Analysis'!B185&gt;0,'Strategic Analysis'!B185))</f>
        <v/>
      </c>
      <c r="K185" s="102"/>
      <c r="L185" s="102"/>
      <c r="M185" s="124"/>
      <c r="N185" s="123"/>
      <c r="O185" s="259"/>
      <c r="P185" s="33"/>
      <c r="Q185" s="8" t="str">
        <f t="shared" si="198"/>
        <v/>
      </c>
      <c r="R185" s="268" t="str">
        <f t="shared" si="199"/>
        <v/>
      </c>
      <c r="S185" s="268"/>
      <c r="T185" s="11" t="str">
        <f t="shared" si="200"/>
        <v/>
      </c>
      <c r="U185" s="5"/>
      <c r="V185" s="204"/>
      <c r="W185" s="219"/>
      <c r="X185" s="204"/>
    </row>
    <row r="186" spans="1:24" ht="15" customHeight="1" x14ac:dyDescent="0.2">
      <c r="A186" s="28"/>
      <c r="B186" s="74"/>
      <c r="C186" s="92"/>
      <c r="D186" s="92"/>
      <c r="E186" s="100"/>
      <c r="F186" s="30"/>
      <c r="G186" s="73"/>
      <c r="H186" s="73"/>
      <c r="I186" s="99"/>
      <c r="J186" s="106"/>
      <c r="K186" s="97"/>
      <c r="L186" s="97"/>
      <c r="M186" s="263"/>
      <c r="N186" s="73"/>
      <c r="O186" s="259"/>
      <c r="P186" s="33"/>
      <c r="Q186" s="74"/>
      <c r="R186" s="74"/>
      <c r="S186" s="74"/>
      <c r="T186" s="74"/>
      <c r="U186" s="5"/>
      <c r="V186" s="204"/>
      <c r="W186" s="198" t="s">
        <v>151</v>
      </c>
      <c r="X186" s="204"/>
    </row>
    <row r="187" spans="1:24" ht="15" customHeight="1" x14ac:dyDescent="0.2">
      <c r="A187" s="28"/>
      <c r="B187" s="34" t="str">
        <f>IF(H187="","",IF(H187="High",(REPT(" ",2)&amp;"l"),IF(H187="Med",(REPT(" ",5)&amp;"l"),IF(H187="Low",(REPT(" ",8)&amp;"l"),""))))</f>
        <v xml:space="preserve">  l</v>
      </c>
      <c r="C187" s="295" t="str">
        <f>IF(G187="","",IF(G187&lt;3,REPT("n",INT(G187*6)),IF(G187=3,REPT("n",INT(G187*6)),IF(G187&gt;3,REPT("n",INT(G187*6))))))</f>
        <v>nnnnnnnnnnnnnnn</v>
      </c>
      <c r="D187" s="295"/>
      <c r="E187" s="87">
        <f>IF(G187="","",IF(G187&gt;0,G187/5))</f>
        <v>0.5</v>
      </c>
      <c r="F187" s="30"/>
      <c r="G187" s="86">
        <f>IF('Strategic Analysis'!D187=0,"",IF('Strategic Analysis'!D187&gt;0,'Strategic Analysis'!D187))</f>
        <v>2.5</v>
      </c>
      <c r="H187" s="71" t="str">
        <f>IF('Strategic Analysis'!C187="","",IF('Strategic Analysis'!C187&gt;0,'Strategic Analysis'!C187))</f>
        <v>High</v>
      </c>
      <c r="I187" s="113" t="str">
        <f>IF('Strategic Analysis'!A187="","",IF('Strategic Analysis'!A187&gt;0,'Strategic Analysis'!A187))</f>
        <v>C</v>
      </c>
      <c r="J187" s="114" t="str">
        <f>IF('Strategic Analysis'!B187="","",IF('Strategic Analysis'!B187&gt;0,'Strategic Analysis'!B187))</f>
        <v>OBJECTIVES</v>
      </c>
      <c r="K187" s="63"/>
      <c r="L187" s="63"/>
      <c r="M187" s="120"/>
      <c r="N187" s="257">
        <f>IFERROR(AVERAGEIF(N188:N192,"&gt;0"),0)</f>
        <v>0</v>
      </c>
      <c r="O187" s="261"/>
      <c r="P187" s="33"/>
      <c r="Q187" s="117" t="str">
        <f>IF(N187=0,"",IF(N187&gt;0,N187/5))</f>
        <v/>
      </c>
      <c r="R187" s="274" t="str">
        <f t="shared" ref="R187:R192" si="201">IF(N187&lt;3,REPT("n",INT(N187*6)),IF(N187=3,REPT("n",INT(N187*6)),IF(N187&gt;3,REPT("n",INT(N187*6)))))</f>
        <v/>
      </c>
      <c r="S187" s="274"/>
      <c r="T187" s="10" t="str">
        <f t="shared" ref="T187:T192" si="202">IF(M187="","",IF(M187="High",(REPT(" ",8)&amp;"l"),IF(M187="Med",(REPT(" ",5)&amp;"l"),IF(M187="Low",(REPT(" ",0*2)&amp;"l"),""))))</f>
        <v/>
      </c>
      <c r="U187" s="5"/>
      <c r="V187" s="204"/>
      <c r="W187" s="218"/>
      <c r="X187" s="204"/>
    </row>
    <row r="188" spans="1:24" ht="15" customHeight="1" outlineLevel="1" x14ac:dyDescent="0.2">
      <c r="A188" s="28"/>
      <c r="B188" s="9" t="str">
        <f>IF(H187="","",IF(H188="High",(REPT(" ",2)&amp;"l"),IF(H188="Med",(REPT(" ",5)&amp;"l"),IF(H188="Low",(REPT(" ",8)&amp;"l"),""))))</f>
        <v xml:space="preserve">     l</v>
      </c>
      <c r="C188" s="296" t="str">
        <f>IF(G188="","",IF(G188&lt;3,REPT("n",INT(G188*6)),IF(G188=3,REPT("n",INT(G188*6)),IF(G188&gt;3,REPT("n",INT(G188*6))))))</f>
        <v>nnnnnnnnnnnnnnnnnnnnnnnnnnnnnn</v>
      </c>
      <c r="D188" s="296"/>
      <c r="E188" s="8">
        <f>IF(G188="","",IF(G188&gt;0,G188/5))</f>
        <v>1</v>
      </c>
      <c r="F188" s="30"/>
      <c r="G188" s="46">
        <f>IF('Strategic Analysis'!D188="","",IF('Strategic Analysis'!D188&gt;0,'Strategic Analysis'!D188))</f>
        <v>5</v>
      </c>
      <c r="H188" s="46" t="str">
        <f>IF('Strategic Analysis'!C188="","",IF('Strategic Analysis'!C188&gt;0,'Strategic Analysis'!C188))</f>
        <v>Med</v>
      </c>
      <c r="I188" s="46">
        <f>IF('Strategic Analysis'!A188="","",IF('Strategic Analysis'!A188&gt;0,'Strategic Analysis'!A188))</f>
        <v>1.1000000000000001</v>
      </c>
      <c r="J188" s="132" t="str">
        <f>IF('Strategic Analysis'!B188="","",IF('Strategic Analysis'!B188&gt;0,'Strategic Analysis'!B188))</f>
        <v>Budget</v>
      </c>
      <c r="K188" s="38"/>
      <c r="L188" s="38"/>
      <c r="M188" s="124"/>
      <c r="N188" s="123"/>
      <c r="O188" s="259"/>
      <c r="P188" s="33"/>
      <c r="Q188" s="8" t="str">
        <f t="shared" ref="Q188:Q192" si="203">IF(N188="","",IF(N188&gt;0,N188/5))</f>
        <v/>
      </c>
      <c r="R188" s="268" t="str">
        <f t="shared" si="201"/>
        <v/>
      </c>
      <c r="S188" s="268"/>
      <c r="T188" s="11" t="str">
        <f t="shared" si="202"/>
        <v/>
      </c>
      <c r="U188" s="5"/>
      <c r="V188" s="204"/>
      <c r="W188" s="283" t="str">
        <f>Q187</f>
        <v/>
      </c>
      <c r="X188" s="204"/>
    </row>
    <row r="189" spans="1:24" ht="15" customHeight="1" outlineLevel="1" x14ac:dyDescent="0.2">
      <c r="A189" s="28"/>
      <c r="B189" s="9" t="str">
        <f t="shared" ref="B189:B192" si="204">IF(H188="","",IF(H189="High",(REPT(" ",2)&amp;"l"),IF(H189="Med",(REPT(" ",5)&amp;"l"),IF(H189="Low",(REPT(" ",8)&amp;"l"),""))))</f>
        <v xml:space="preserve">  l</v>
      </c>
      <c r="C189" s="296" t="str">
        <f t="shared" ref="C189:C192" si="205">IF(G189="","",IF(G189&lt;3,REPT("n",INT(G189*6)),IF(G189=3,REPT("n",INT(G189*6)),IF(G189&gt;3,REPT("n",INT(G189*6))))))</f>
        <v>nnnnnn</v>
      </c>
      <c r="D189" s="296"/>
      <c r="E189" s="8">
        <f t="shared" ref="E189:E192" si="206">IF(G189="","",IF(G189&gt;0,G189/5))</f>
        <v>0.2</v>
      </c>
      <c r="F189" s="30"/>
      <c r="G189" s="46">
        <f>IF('Strategic Analysis'!D189="","",IF('Strategic Analysis'!D189&gt;0,'Strategic Analysis'!D189))</f>
        <v>1</v>
      </c>
      <c r="H189" s="46" t="str">
        <f>IF('Strategic Analysis'!C189="","",IF('Strategic Analysis'!C189&gt;0,'Strategic Analysis'!C189))</f>
        <v>High</v>
      </c>
      <c r="I189" s="46">
        <f>IF('Strategic Analysis'!A189="","",IF('Strategic Analysis'!A189&gt;0,'Strategic Analysis'!A189))</f>
        <v>1.2</v>
      </c>
      <c r="J189" s="132" t="str">
        <f>IF('Strategic Analysis'!B189="","",IF('Strategic Analysis'!B189&gt;0,'Strategic Analysis'!B189))</f>
        <v>Strategic plan</v>
      </c>
      <c r="K189" s="38"/>
      <c r="L189" s="38"/>
      <c r="M189" s="124"/>
      <c r="N189" s="123"/>
      <c r="O189" s="259"/>
      <c r="P189" s="33"/>
      <c r="Q189" s="8" t="str">
        <f t="shared" si="203"/>
        <v/>
      </c>
      <c r="R189" s="268" t="str">
        <f t="shared" si="201"/>
        <v/>
      </c>
      <c r="S189" s="268"/>
      <c r="T189" s="11" t="str">
        <f t="shared" si="202"/>
        <v/>
      </c>
      <c r="U189" s="5"/>
      <c r="V189" s="204"/>
      <c r="W189" s="283"/>
      <c r="X189" s="204"/>
    </row>
    <row r="190" spans="1:24" ht="15" customHeight="1" outlineLevel="1" x14ac:dyDescent="0.2">
      <c r="A190" s="28"/>
      <c r="B190" s="9" t="str">
        <f t="shared" si="204"/>
        <v xml:space="preserve">     l</v>
      </c>
      <c r="C190" s="296" t="str">
        <f t="shared" si="205"/>
        <v>nnnnnnnnnnnnnnnnnn</v>
      </c>
      <c r="D190" s="296"/>
      <c r="E190" s="8">
        <f t="shared" si="206"/>
        <v>0.6</v>
      </c>
      <c r="F190" s="30"/>
      <c r="G190" s="46">
        <f>IF('Strategic Analysis'!D190="","",IF('Strategic Analysis'!D190&gt;0,'Strategic Analysis'!D190))</f>
        <v>3</v>
      </c>
      <c r="H190" s="46" t="str">
        <f>IF('Strategic Analysis'!C190="","",IF('Strategic Analysis'!C190&gt;0,'Strategic Analysis'!C190))</f>
        <v>Med</v>
      </c>
      <c r="I190" s="46">
        <f>IF('Strategic Analysis'!A190="","",IF('Strategic Analysis'!A190&gt;0,'Strategic Analysis'!A190))</f>
        <v>1.3</v>
      </c>
      <c r="J190" s="132" t="str">
        <f>IF('Strategic Analysis'!B190="","",IF('Strategic Analysis'!B190&gt;0,'Strategic Analysis'!B190))</f>
        <v>Programs</v>
      </c>
      <c r="K190" s="38"/>
      <c r="L190" s="38"/>
      <c r="M190" s="124"/>
      <c r="N190" s="123"/>
      <c r="O190" s="259"/>
      <c r="P190" s="33"/>
      <c r="Q190" s="8" t="str">
        <f t="shared" si="203"/>
        <v/>
      </c>
      <c r="R190" s="268" t="str">
        <f t="shared" si="201"/>
        <v/>
      </c>
      <c r="S190" s="268"/>
      <c r="T190" s="11" t="str">
        <f t="shared" si="202"/>
        <v/>
      </c>
      <c r="U190" s="5"/>
      <c r="V190" s="204"/>
      <c r="W190" s="283"/>
      <c r="X190" s="204"/>
    </row>
    <row r="191" spans="1:24" ht="15" customHeight="1" outlineLevel="1" x14ac:dyDescent="0.2">
      <c r="A191" s="28"/>
      <c r="B191" s="9" t="str">
        <f t="shared" si="204"/>
        <v xml:space="preserve">  l</v>
      </c>
      <c r="C191" s="296" t="str">
        <f t="shared" si="205"/>
        <v>nnnnnn</v>
      </c>
      <c r="D191" s="296"/>
      <c r="E191" s="8">
        <f t="shared" si="206"/>
        <v>0.2</v>
      </c>
      <c r="F191" s="30"/>
      <c r="G191" s="46">
        <f>IF('Strategic Analysis'!D191="","",IF('Strategic Analysis'!D191&gt;0,'Strategic Analysis'!D191))</f>
        <v>1</v>
      </c>
      <c r="H191" s="46" t="str">
        <f>IF('Strategic Analysis'!C191="","",IF('Strategic Analysis'!C191&gt;0,'Strategic Analysis'!C191))</f>
        <v>High</v>
      </c>
      <c r="I191" s="46">
        <f>IF('Strategic Analysis'!A191="","",IF('Strategic Analysis'!A191&gt;0,'Strategic Analysis'!A191))</f>
        <v>1.4</v>
      </c>
      <c r="J191" s="132" t="str">
        <f>IF('Strategic Analysis'!B191="","",IF('Strategic Analysis'!B191&gt;0,'Strategic Analysis'!B191))</f>
        <v>Operating specifications</v>
      </c>
      <c r="K191" s="38"/>
      <c r="L191" s="38"/>
      <c r="M191" s="124"/>
      <c r="N191" s="123"/>
      <c r="O191" s="259"/>
      <c r="P191" s="33"/>
      <c r="Q191" s="8" t="str">
        <f t="shared" si="203"/>
        <v/>
      </c>
      <c r="R191" s="268" t="str">
        <f t="shared" si="201"/>
        <v/>
      </c>
      <c r="S191" s="268"/>
      <c r="T191" s="11" t="str">
        <f t="shared" si="202"/>
        <v/>
      </c>
      <c r="U191" s="5"/>
      <c r="V191" s="204"/>
      <c r="W191" s="283"/>
      <c r="X191" s="204"/>
    </row>
    <row r="192" spans="1:24" ht="15" customHeight="1" outlineLevel="1" x14ac:dyDescent="0.2">
      <c r="A192" s="28"/>
      <c r="B192" s="9" t="str">
        <f t="shared" si="204"/>
        <v/>
      </c>
      <c r="C192" s="296" t="str">
        <f t="shared" si="205"/>
        <v/>
      </c>
      <c r="D192" s="296"/>
      <c r="E192" s="8" t="str">
        <f t="shared" si="206"/>
        <v/>
      </c>
      <c r="F192" s="30"/>
      <c r="G192" s="46" t="str">
        <f>IF('Strategic Analysis'!D192="","",IF('Strategic Analysis'!D192&gt;0,'Strategic Analysis'!D192))</f>
        <v/>
      </c>
      <c r="H192" s="46" t="str">
        <f>IF('Strategic Analysis'!C192="","",IF('Strategic Analysis'!C192&gt;0,'Strategic Analysis'!C192))</f>
        <v/>
      </c>
      <c r="I192" s="46">
        <f>IF('Strategic Analysis'!A192="","",IF('Strategic Analysis'!A192&gt;0,'Strategic Analysis'!A192))</f>
        <v>1.5</v>
      </c>
      <c r="J192" s="132" t="str">
        <f>IF('Strategic Analysis'!B192="","",IF('Strategic Analysis'!B192&gt;0,'Strategic Analysis'!B192))</f>
        <v/>
      </c>
      <c r="K192" s="102"/>
      <c r="L192" s="102"/>
      <c r="M192" s="124"/>
      <c r="N192" s="123"/>
      <c r="O192" s="259"/>
      <c r="P192" s="33"/>
      <c r="Q192" s="8" t="str">
        <f t="shared" si="203"/>
        <v/>
      </c>
      <c r="R192" s="268" t="str">
        <f t="shared" si="201"/>
        <v/>
      </c>
      <c r="S192" s="268"/>
      <c r="T192" s="11" t="str">
        <f t="shared" si="202"/>
        <v/>
      </c>
      <c r="U192" s="5"/>
      <c r="V192" s="204"/>
      <c r="W192" s="219"/>
      <c r="X192" s="204"/>
    </row>
    <row r="193" spans="1:24" ht="15" customHeight="1" x14ac:dyDescent="0.2">
      <c r="A193" s="28"/>
      <c r="B193" s="74"/>
      <c r="C193" s="92"/>
      <c r="D193" s="92"/>
      <c r="E193" s="100"/>
      <c r="F193" s="30"/>
      <c r="G193" s="73"/>
      <c r="H193" s="73"/>
      <c r="I193" s="99"/>
      <c r="J193" s="106"/>
      <c r="K193" s="97"/>
      <c r="L193" s="97"/>
      <c r="M193" s="263"/>
      <c r="N193" s="73"/>
      <c r="O193" s="259"/>
      <c r="P193" s="33"/>
      <c r="Q193" s="77"/>
      <c r="R193" s="216"/>
      <c r="S193" s="216"/>
      <c r="T193" s="78"/>
      <c r="U193" s="5"/>
      <c r="V193" s="204"/>
      <c r="W193" s="198" t="s">
        <v>155</v>
      </c>
      <c r="X193" s="204"/>
    </row>
    <row r="194" spans="1:24" ht="15" customHeight="1" x14ac:dyDescent="0.2">
      <c r="A194" s="28"/>
      <c r="B194" s="34" t="str">
        <f>IF(H194="","",IF(H194="High",(REPT(" ",2)&amp;"l"),IF(H194="Med",(REPT(" ",5)&amp;"l"),IF(H194="Low",(REPT(" ",8)&amp;"l"),""))))</f>
        <v xml:space="preserve">  l</v>
      </c>
      <c r="C194" s="295" t="str">
        <f>IF(G194="","",IF(G194&lt;3,REPT("n",INT(G194*6)),IF(G194=3,REPT("n",INT(G194*6)),IF(G194&gt;3,REPT("n",INT(G194*6))))))</f>
        <v>nnnnnnnnnnnn</v>
      </c>
      <c r="D194" s="295"/>
      <c r="E194" s="87">
        <f>IF(G194="","",IF(G194&gt;0,G194/5))</f>
        <v>0.4</v>
      </c>
      <c r="F194" s="30"/>
      <c r="G194" s="86">
        <f>IF('Strategic Analysis'!D194=0,"",IF('Strategic Analysis'!D194&gt;0,'Strategic Analysis'!D194))</f>
        <v>2</v>
      </c>
      <c r="H194" s="71" t="str">
        <f>IF('Strategic Analysis'!C194="","",IF('Strategic Analysis'!C194&gt;0,'Strategic Analysis'!C194))</f>
        <v>High</v>
      </c>
      <c r="I194" s="113" t="str">
        <f>IF('Strategic Analysis'!A194="","",IF('Strategic Analysis'!A194&gt;0,'Strategic Analysis'!A194))</f>
        <v>D</v>
      </c>
      <c r="J194" s="114" t="str">
        <f>IF('Strategic Analysis'!B194="","",IF('Strategic Analysis'!B194&gt;0,'Strategic Analysis'!B194))</f>
        <v>CHALLENGES - FUTURE</v>
      </c>
      <c r="K194" s="63"/>
      <c r="L194" s="63"/>
      <c r="M194" s="120"/>
      <c r="N194" s="257">
        <f>IFERROR(AVERAGEIF(N195:N199,"&gt;0"),0)</f>
        <v>0</v>
      </c>
      <c r="O194" s="261"/>
      <c r="P194" s="33"/>
      <c r="Q194" s="117" t="str">
        <f>IF(N194=0,"",IF(N194&gt;0,N194/5))</f>
        <v/>
      </c>
      <c r="R194" s="274" t="str">
        <f t="shared" ref="R194:R199" si="207">IF(N194&lt;3,REPT("n",INT(N194*6)),IF(N194=3,REPT("n",INT(N194*6)),IF(N194&gt;3,REPT("n",INT(N194*6)))))</f>
        <v/>
      </c>
      <c r="S194" s="274"/>
      <c r="T194" s="10" t="str">
        <f t="shared" ref="T194:T199" si="208">IF(M194="","",IF(M194="High",(REPT(" ",8)&amp;"l"),IF(M194="Med",(REPT(" ",5)&amp;"l"),IF(M194="Low",(REPT(" ",0*2)&amp;"l"),""))))</f>
        <v/>
      </c>
      <c r="U194" s="5"/>
      <c r="V194" s="204"/>
      <c r="W194" s="218"/>
      <c r="X194" s="204"/>
    </row>
    <row r="195" spans="1:24" ht="15" customHeight="1" outlineLevel="1" x14ac:dyDescent="0.2">
      <c r="A195" s="28"/>
      <c r="B195" s="9" t="str">
        <f>IF(H194="","",IF(H195="High",(REPT(" ",2)&amp;"l"),IF(H195="Med",(REPT(" ",5)&amp;"l"),IF(H195="Low",(REPT(" ",8)&amp;"l"),""))))</f>
        <v xml:space="preserve">  l</v>
      </c>
      <c r="C195" s="296" t="str">
        <f>IF(G195="","",IF(G195&lt;3,REPT("n",INT(G195*6)),IF(G195=3,REPT("n",INT(G195*6)),IF(G195&gt;3,REPT("n",INT(G195*6))))))</f>
        <v>nnnnnn</v>
      </c>
      <c r="D195" s="296"/>
      <c r="E195" s="8">
        <f>IF(G195="","",IF(G195&gt;0,G195/5))</f>
        <v>0.2</v>
      </c>
      <c r="F195" s="30"/>
      <c r="G195" s="46">
        <f>IF('Strategic Analysis'!D195="","",IF('Strategic Analysis'!D195&gt;0,'Strategic Analysis'!D195))</f>
        <v>1</v>
      </c>
      <c r="H195" s="46" t="str">
        <f>IF('Strategic Analysis'!C195="","",IF('Strategic Analysis'!C195&gt;0,'Strategic Analysis'!C195))</f>
        <v>High</v>
      </c>
      <c r="I195" s="46">
        <f>IF('Strategic Analysis'!A195="","",IF('Strategic Analysis'!A195&gt;0,'Strategic Analysis'!A195))</f>
        <v>1.1000000000000001</v>
      </c>
      <c r="J195" s="132" t="str">
        <f>IF('Strategic Analysis'!B195="","",IF('Strategic Analysis'!B195&gt;0,'Strategic Analysis'!B195))</f>
        <v>Is a succession plan in place</v>
      </c>
      <c r="K195" s="38"/>
      <c r="L195" s="38"/>
      <c r="M195" s="124"/>
      <c r="N195" s="123"/>
      <c r="O195" s="259"/>
      <c r="P195" s="33"/>
      <c r="Q195" s="8" t="str">
        <f t="shared" ref="Q195:Q199" si="209">IF(N195="","",IF(N195&gt;0,N195/5))</f>
        <v/>
      </c>
      <c r="R195" s="268" t="str">
        <f t="shared" si="207"/>
        <v/>
      </c>
      <c r="S195" s="268"/>
      <c r="T195" s="11" t="str">
        <f t="shared" si="208"/>
        <v/>
      </c>
      <c r="U195" s="5"/>
      <c r="V195" s="204"/>
      <c r="W195" s="283" t="str">
        <f>Q194</f>
        <v/>
      </c>
      <c r="X195" s="204"/>
    </row>
    <row r="196" spans="1:24" ht="15" customHeight="1" outlineLevel="1" x14ac:dyDescent="0.2">
      <c r="A196" s="28"/>
      <c r="B196" s="9" t="str">
        <f t="shared" ref="B196:B199" si="210">IF(H195="","",IF(H196="High",(REPT(" ",2)&amp;"l"),IF(H196="Med",(REPT(" ",5)&amp;"l"),IF(H196="Low",(REPT(" ",8)&amp;"l"),""))))</f>
        <v xml:space="preserve">     l</v>
      </c>
      <c r="C196" s="296" t="str">
        <f t="shared" ref="C196:C199" si="211">IF(G196="","",IF(G196&lt;3,REPT("n",INT(G196*6)),IF(G196=3,REPT("n",INT(G196*6)),IF(G196&gt;3,REPT("n",INT(G196*6))))))</f>
        <v>nnnnnnnnnnnnnnnnnn</v>
      </c>
      <c r="D196" s="296"/>
      <c r="E196" s="8">
        <f t="shared" ref="E196:E199" si="212">IF(G196="","",IF(G196&gt;0,G196/5))</f>
        <v>0.6</v>
      </c>
      <c r="F196" s="30"/>
      <c r="G196" s="46">
        <f>IF('Strategic Analysis'!D196="","",IF('Strategic Analysis'!D196&gt;0,'Strategic Analysis'!D196))</f>
        <v>3</v>
      </c>
      <c r="H196" s="46" t="str">
        <f>IF('Strategic Analysis'!C196="","",IF('Strategic Analysis'!C196&gt;0,'Strategic Analysis'!C196))</f>
        <v>Med</v>
      </c>
      <c r="I196" s="46">
        <f>IF('Strategic Analysis'!A196="","",IF('Strategic Analysis'!A196&gt;0,'Strategic Analysis'!A196))</f>
        <v>1.2</v>
      </c>
      <c r="J196" s="132" t="str">
        <f>IF('Strategic Analysis'!B196="","",IF('Strategic Analysis'!B196&gt;0,'Strategic Analysis'!B196))</f>
        <v>Is a retirement pathway in place</v>
      </c>
      <c r="K196" s="38"/>
      <c r="L196" s="38"/>
      <c r="M196" s="124"/>
      <c r="N196" s="123"/>
      <c r="O196" s="259"/>
      <c r="P196" s="33"/>
      <c r="Q196" s="8" t="str">
        <f t="shared" si="209"/>
        <v/>
      </c>
      <c r="R196" s="268" t="str">
        <f t="shared" si="207"/>
        <v/>
      </c>
      <c r="S196" s="268"/>
      <c r="T196" s="11" t="str">
        <f t="shared" si="208"/>
        <v/>
      </c>
      <c r="U196" s="5"/>
      <c r="V196" s="204"/>
      <c r="W196" s="284"/>
      <c r="X196" s="204"/>
    </row>
    <row r="197" spans="1:24" ht="15" customHeight="1" outlineLevel="1" x14ac:dyDescent="0.2">
      <c r="A197" s="28"/>
      <c r="B197" s="9" t="str">
        <f t="shared" si="210"/>
        <v/>
      </c>
      <c r="C197" s="296" t="str">
        <f t="shared" si="211"/>
        <v/>
      </c>
      <c r="D197" s="296"/>
      <c r="E197" s="8" t="str">
        <f t="shared" si="212"/>
        <v/>
      </c>
      <c r="F197" s="30"/>
      <c r="G197" s="46" t="str">
        <f>IF('Strategic Analysis'!D197="","",IF('Strategic Analysis'!D197&gt;0,'Strategic Analysis'!D197))</f>
        <v/>
      </c>
      <c r="H197" s="46" t="str">
        <f>IF('Strategic Analysis'!C197="","",IF('Strategic Analysis'!C197&gt;0,'Strategic Analysis'!C197))</f>
        <v/>
      </c>
      <c r="I197" s="46">
        <f>IF('Strategic Analysis'!A197="","",IF('Strategic Analysis'!A197&gt;0,'Strategic Analysis'!A197))</f>
        <v>1.3</v>
      </c>
      <c r="J197" s="132" t="str">
        <f>IF('Strategic Analysis'!B197="","",IF('Strategic Analysis'!B197&gt;0,'Strategic Analysis'!B197))</f>
        <v>Is an exit strategy existing</v>
      </c>
      <c r="K197" s="38"/>
      <c r="L197" s="38"/>
      <c r="M197" s="124"/>
      <c r="N197" s="123"/>
      <c r="O197" s="259"/>
      <c r="P197" s="33"/>
      <c r="Q197" s="8" t="str">
        <f t="shared" si="209"/>
        <v/>
      </c>
      <c r="R197" s="268" t="str">
        <f t="shared" si="207"/>
        <v/>
      </c>
      <c r="S197" s="268"/>
      <c r="T197" s="11" t="str">
        <f t="shared" si="208"/>
        <v/>
      </c>
      <c r="U197" s="5"/>
      <c r="V197" s="204"/>
      <c r="W197" s="284"/>
      <c r="X197" s="204"/>
    </row>
    <row r="198" spans="1:24" ht="15" customHeight="1" outlineLevel="1" x14ac:dyDescent="0.2">
      <c r="A198" s="28"/>
      <c r="B198" s="9" t="str">
        <f t="shared" si="210"/>
        <v/>
      </c>
      <c r="C198" s="296" t="str">
        <f t="shared" si="211"/>
        <v/>
      </c>
      <c r="D198" s="296"/>
      <c r="E198" s="8" t="str">
        <f t="shared" si="212"/>
        <v/>
      </c>
      <c r="F198" s="30"/>
      <c r="G198" s="46" t="str">
        <f>IF('Strategic Analysis'!D198="","",IF('Strategic Analysis'!D198&gt;0,'Strategic Analysis'!D198))</f>
        <v/>
      </c>
      <c r="H198" s="46" t="str">
        <f>IF('Strategic Analysis'!C198="","",IF('Strategic Analysis'!C198&gt;0,'Strategic Analysis'!C198))</f>
        <v/>
      </c>
      <c r="I198" s="46">
        <f>IF('Strategic Analysis'!A198="","",IF('Strategic Analysis'!A198&gt;0,'Strategic Analysis'!A198))</f>
        <v>1.4</v>
      </c>
      <c r="J198" s="132" t="str">
        <f>IF('Strategic Analysis'!B198="","",IF('Strategic Analysis'!B198&gt;0,'Strategic Analysis'!B198))</f>
        <v/>
      </c>
      <c r="K198" s="38"/>
      <c r="L198" s="38"/>
      <c r="M198" s="124"/>
      <c r="N198" s="123"/>
      <c r="O198" s="259"/>
      <c r="P198" s="33"/>
      <c r="Q198" s="8" t="str">
        <f t="shared" si="209"/>
        <v/>
      </c>
      <c r="R198" s="268" t="str">
        <f t="shared" si="207"/>
        <v/>
      </c>
      <c r="S198" s="268"/>
      <c r="T198" s="11" t="str">
        <f t="shared" si="208"/>
        <v/>
      </c>
      <c r="U198" s="5"/>
      <c r="V198" s="204"/>
      <c r="W198" s="284"/>
      <c r="X198" s="204"/>
    </row>
    <row r="199" spans="1:24" ht="15" customHeight="1" outlineLevel="1" x14ac:dyDescent="0.2">
      <c r="A199" s="28"/>
      <c r="B199" s="9" t="str">
        <f t="shared" si="210"/>
        <v/>
      </c>
      <c r="C199" s="296" t="str">
        <f t="shared" si="211"/>
        <v/>
      </c>
      <c r="D199" s="296"/>
      <c r="E199" s="8" t="str">
        <f t="shared" si="212"/>
        <v/>
      </c>
      <c r="F199" s="30"/>
      <c r="G199" s="46" t="str">
        <f>IF('Strategic Analysis'!D199="","",IF('Strategic Analysis'!D199&gt;0,'Strategic Analysis'!D199))</f>
        <v/>
      </c>
      <c r="H199" s="46" t="str">
        <f>IF('Strategic Analysis'!C199="","",IF('Strategic Analysis'!C199&gt;0,'Strategic Analysis'!C199))</f>
        <v/>
      </c>
      <c r="I199" s="46">
        <f>IF('Strategic Analysis'!A199="","",IF('Strategic Analysis'!A199&gt;0,'Strategic Analysis'!A199))</f>
        <v>1.5</v>
      </c>
      <c r="J199" s="132" t="str">
        <f>IF('Strategic Analysis'!B199="","",IF('Strategic Analysis'!B199&gt;0,'Strategic Analysis'!B199))</f>
        <v/>
      </c>
      <c r="K199" s="102"/>
      <c r="L199" s="102"/>
      <c r="M199" s="124"/>
      <c r="N199" s="123"/>
      <c r="O199" s="259"/>
      <c r="P199" s="33"/>
      <c r="Q199" s="8" t="str">
        <f t="shared" si="209"/>
        <v/>
      </c>
      <c r="R199" s="268" t="str">
        <f t="shared" si="207"/>
        <v/>
      </c>
      <c r="S199" s="268"/>
      <c r="T199" s="11" t="str">
        <f t="shared" si="208"/>
        <v/>
      </c>
      <c r="U199" s="5"/>
      <c r="V199" s="204"/>
      <c r="W199" s="219"/>
      <c r="X199" s="204"/>
    </row>
    <row r="200" spans="1:24" ht="15" customHeight="1" x14ac:dyDescent="0.2">
      <c r="A200" s="28"/>
      <c r="B200" s="74"/>
      <c r="C200" s="92"/>
      <c r="D200" s="92"/>
      <c r="E200" s="100"/>
      <c r="F200" s="30"/>
      <c r="G200" s="73"/>
      <c r="H200" s="73"/>
      <c r="I200" s="99"/>
      <c r="J200" s="106"/>
      <c r="K200" s="97"/>
      <c r="L200" s="97"/>
      <c r="M200" s="263"/>
      <c r="N200" s="73"/>
      <c r="O200" s="259"/>
      <c r="P200" s="33"/>
      <c r="Q200" s="77"/>
      <c r="R200" s="216"/>
      <c r="S200" s="216"/>
      <c r="T200" s="78"/>
      <c r="U200" s="5"/>
      <c r="V200" s="204"/>
      <c r="W200" s="256" t="s">
        <v>268</v>
      </c>
      <c r="X200" s="204"/>
    </row>
    <row r="201" spans="1:24" ht="15" customHeight="1" collapsed="1" x14ac:dyDescent="0.2">
      <c r="A201" s="28"/>
      <c r="B201" s="34" t="str">
        <f>IF(H201="","",IF(H201="High",(REPT(" ",2)&amp;"l"),IF(H201="Med",(REPT(" ",5)&amp;"l"),IF(H201="Low",(REPT(" ",8)&amp;"l"),""))))</f>
        <v/>
      </c>
      <c r="C201" s="295" t="str">
        <f>IF(G201="","",IF(G201&lt;3,REPT("n",INT(G201*6)),IF(G201=3,REPT("n",INT(G201*6)),IF(G201&gt;3,REPT("n",INT(G201*6))))))</f>
        <v>nnnnnnnnnnnnnnnn</v>
      </c>
      <c r="D201" s="295"/>
      <c r="E201" s="87">
        <f>IF(G201="","",IF(G201&gt;0,G201/5))</f>
        <v>0.55000000000000004</v>
      </c>
      <c r="F201" s="30"/>
      <c r="G201" s="86">
        <f>IF('Strategic Analysis'!D201=0,"",IF('Strategic Analysis'!D201&gt;0,'Strategic Analysis'!D201))</f>
        <v>2.75</v>
      </c>
      <c r="H201" s="71" t="str">
        <f>IF('Strategic Analysis'!C201="","",IF('Strategic Analysis'!C201&gt;0,'Strategic Analysis'!C201))</f>
        <v/>
      </c>
      <c r="I201" s="113" t="str">
        <f>IF('Strategic Analysis'!A201="","",IF('Strategic Analysis'!A201&gt;0,'Strategic Analysis'!A201))</f>
        <v>E</v>
      </c>
      <c r="J201" s="114" t="str">
        <f>IF('Strategic Analysis'!B201="","",IF('Strategic Analysis'!B201&gt;0,'Strategic Analysis'!B201))</f>
        <v>ADDITIONAL</v>
      </c>
      <c r="K201" s="63"/>
      <c r="L201" s="63"/>
      <c r="M201" s="120"/>
      <c r="N201" s="257">
        <f>IFERROR(AVERAGEIF(N202:N206,"&gt;0"),0)</f>
        <v>0</v>
      </c>
      <c r="O201" s="261"/>
      <c r="P201" s="33"/>
      <c r="Q201" s="117" t="str">
        <f>IF(N201=0,"",IF(N201&gt;0,N201/5))</f>
        <v/>
      </c>
      <c r="R201" s="274" t="str">
        <f t="shared" ref="R201:R206" si="213">IF(N201&lt;3,REPT("n",INT(N201*6)),IF(N201=3,REPT("n",INT(N201*6)),IF(N201&gt;3,REPT("n",INT(N201*6)))))</f>
        <v/>
      </c>
      <c r="S201" s="274"/>
      <c r="T201" s="10" t="str">
        <f t="shared" ref="T201:T206" si="214">IF(M201="","",IF(M201="High",(REPT(" ",8)&amp;"l"),IF(M201="Med",(REPT(" ",5)&amp;"l"),IF(M201="Low",(REPT(" ",0*2)&amp;"l"),""))))</f>
        <v/>
      </c>
      <c r="U201" s="5"/>
      <c r="V201" s="204"/>
      <c r="W201" s="218"/>
      <c r="X201" s="204"/>
    </row>
    <row r="202" spans="1:24" ht="15" hidden="1" customHeight="1" outlineLevel="1" x14ac:dyDescent="0.2">
      <c r="A202" s="28"/>
      <c r="B202" s="9" t="str">
        <f>IF(H201="","",IF(H202="High",(REPT(" ",2)&amp;"l"),IF(H202="Med",(REPT(" ",5)&amp;"l"),IF(H202="Low",(REPT(" ",8)&amp;"l"),""))))</f>
        <v/>
      </c>
      <c r="C202" s="296" t="str">
        <f>IF(G202="","",IF(G202&lt;3,REPT("n",INT(G202*6)),IF(G202=3,REPT("n",INT(G202*6)),IF(G202&gt;3,REPT("n",INT(G202*6))))))</f>
        <v>nnnnnnnnnnnn</v>
      </c>
      <c r="D202" s="296"/>
      <c r="E202" s="8">
        <f>IF(G202="","",IF(G202&gt;0,G202/5))</f>
        <v>0.4</v>
      </c>
      <c r="F202" s="30"/>
      <c r="G202" s="46">
        <f>IF('Strategic Analysis'!D202="","",IF('Strategic Analysis'!D202&gt;0,'Strategic Analysis'!D202))</f>
        <v>2</v>
      </c>
      <c r="H202" s="46" t="str">
        <f>IF('Strategic Analysis'!C202="","",IF('Strategic Analysis'!C202&gt;0,'Strategic Analysis'!C202))</f>
        <v/>
      </c>
      <c r="I202" s="46">
        <f>IF('Strategic Analysis'!A202="","",IF('Strategic Analysis'!A202&gt;0,'Strategic Analysis'!A202))</f>
        <v>1.1000000000000001</v>
      </c>
      <c r="J202" s="132" t="str">
        <f>IF('Strategic Analysis'!B202="","",IF('Strategic Analysis'!B202&gt;0,'Strategic Analysis'!B202))</f>
        <v/>
      </c>
      <c r="K202" s="38"/>
      <c r="L202" s="38"/>
      <c r="M202" s="124"/>
      <c r="N202" s="123"/>
      <c r="O202" s="259"/>
      <c r="P202" s="33"/>
      <c r="Q202" s="8" t="str">
        <f t="shared" ref="Q202:Q206" si="215">IF(N202="","",IF(N202&gt;0,N202/5))</f>
        <v/>
      </c>
      <c r="R202" s="268" t="str">
        <f t="shared" si="213"/>
        <v/>
      </c>
      <c r="S202" s="268"/>
      <c r="T202" s="11" t="str">
        <f t="shared" si="214"/>
        <v/>
      </c>
      <c r="U202" s="5"/>
      <c r="V202" s="204"/>
      <c r="W202" s="283" t="str">
        <f>Q201</f>
        <v/>
      </c>
      <c r="X202" s="204"/>
    </row>
    <row r="203" spans="1:24" ht="15" hidden="1" customHeight="1" outlineLevel="1" x14ac:dyDescent="0.2">
      <c r="A203" s="28"/>
      <c r="B203" s="9" t="str">
        <f t="shared" ref="B203:B206" si="216">IF(H202="","",IF(H203="High",(REPT(" ",2)&amp;"l"),IF(H203="Med",(REPT(" ",5)&amp;"l"),IF(H203="Low",(REPT(" ",8)&amp;"l"),""))))</f>
        <v/>
      </c>
      <c r="C203" s="296" t="str">
        <f t="shared" ref="C203:C206" si="217">IF(G203="","",IF(G203&lt;3,REPT("n",INT(G203*6)),IF(G203=3,REPT("n",INT(G203*6)),IF(G203&gt;3,REPT("n",INT(G203*6))))))</f>
        <v>nnnnnnnnnnnnnnnnnn</v>
      </c>
      <c r="D203" s="296"/>
      <c r="E203" s="8">
        <f t="shared" ref="E203:E206" si="218">IF(G203="","",IF(G203&gt;0,G203/5))</f>
        <v>0.6</v>
      </c>
      <c r="F203" s="30"/>
      <c r="G203" s="46">
        <f>IF('Strategic Analysis'!D203="","",IF('Strategic Analysis'!D203&gt;0,'Strategic Analysis'!D203))</f>
        <v>3</v>
      </c>
      <c r="H203" s="46" t="str">
        <f>IF('Strategic Analysis'!C203="","",IF('Strategic Analysis'!C203&gt;0,'Strategic Analysis'!C203))</f>
        <v/>
      </c>
      <c r="I203" s="46">
        <f>IF('Strategic Analysis'!A203="","",IF('Strategic Analysis'!A203&gt;0,'Strategic Analysis'!A203))</f>
        <v>1.2</v>
      </c>
      <c r="J203" s="132" t="str">
        <f>IF('Strategic Analysis'!B203="","",IF('Strategic Analysis'!B203&gt;0,'Strategic Analysis'!B203))</f>
        <v/>
      </c>
      <c r="K203" s="38"/>
      <c r="L203" s="38"/>
      <c r="M203" s="124"/>
      <c r="N203" s="123"/>
      <c r="O203" s="259"/>
      <c r="P203" s="33"/>
      <c r="Q203" s="8" t="str">
        <f t="shared" si="215"/>
        <v/>
      </c>
      <c r="R203" s="268" t="str">
        <f t="shared" si="213"/>
        <v/>
      </c>
      <c r="S203" s="268"/>
      <c r="T203" s="11" t="str">
        <f t="shared" si="214"/>
        <v/>
      </c>
      <c r="U203" s="5"/>
      <c r="V203" s="204"/>
      <c r="W203" s="284"/>
      <c r="X203" s="204"/>
    </row>
    <row r="204" spans="1:24" ht="15" hidden="1" customHeight="1" outlineLevel="1" x14ac:dyDescent="0.2">
      <c r="A204" s="28"/>
      <c r="B204" s="9" t="str">
        <f t="shared" si="216"/>
        <v/>
      </c>
      <c r="C204" s="296" t="str">
        <f t="shared" si="217"/>
        <v>nnnnnnnnnnnnnnnnnn</v>
      </c>
      <c r="D204" s="296"/>
      <c r="E204" s="8">
        <f t="shared" si="218"/>
        <v>0.6</v>
      </c>
      <c r="F204" s="30"/>
      <c r="G204" s="46">
        <f>IF('Strategic Analysis'!D204="","",IF('Strategic Analysis'!D204&gt;0,'Strategic Analysis'!D204))</f>
        <v>3</v>
      </c>
      <c r="H204" s="46" t="str">
        <f>IF('Strategic Analysis'!C204="","",IF('Strategic Analysis'!C204&gt;0,'Strategic Analysis'!C204))</f>
        <v/>
      </c>
      <c r="I204" s="46">
        <f>IF('Strategic Analysis'!A204="","",IF('Strategic Analysis'!A204&gt;0,'Strategic Analysis'!A204))</f>
        <v>1.3</v>
      </c>
      <c r="J204" s="132" t="str">
        <f>IF('Strategic Analysis'!B204="","",IF('Strategic Analysis'!B204&gt;0,'Strategic Analysis'!B204))</f>
        <v/>
      </c>
      <c r="K204" s="38"/>
      <c r="L204" s="38"/>
      <c r="M204" s="124"/>
      <c r="N204" s="123"/>
      <c r="O204" s="259"/>
      <c r="P204" s="33"/>
      <c r="Q204" s="8" t="str">
        <f t="shared" si="215"/>
        <v/>
      </c>
      <c r="R204" s="268" t="str">
        <f t="shared" si="213"/>
        <v/>
      </c>
      <c r="S204" s="268"/>
      <c r="T204" s="11" t="str">
        <f t="shared" si="214"/>
        <v/>
      </c>
      <c r="U204" s="5"/>
      <c r="V204" s="204"/>
      <c r="W204" s="284"/>
      <c r="X204" s="204"/>
    </row>
    <row r="205" spans="1:24" ht="15" hidden="1" customHeight="1" outlineLevel="1" x14ac:dyDescent="0.2">
      <c r="A205" s="28"/>
      <c r="B205" s="9" t="str">
        <f t="shared" si="216"/>
        <v/>
      </c>
      <c r="C205" s="296" t="str">
        <f t="shared" si="217"/>
        <v>nnnnnnnnnnnnnnnnnn</v>
      </c>
      <c r="D205" s="296"/>
      <c r="E205" s="8">
        <f t="shared" si="218"/>
        <v>0.6</v>
      </c>
      <c r="F205" s="30"/>
      <c r="G205" s="46">
        <f>IF('Strategic Analysis'!D205="","",IF('Strategic Analysis'!D205&gt;0,'Strategic Analysis'!D205))</f>
        <v>3</v>
      </c>
      <c r="H205" s="46" t="str">
        <f>IF('Strategic Analysis'!C205="","",IF('Strategic Analysis'!C205&gt;0,'Strategic Analysis'!C205))</f>
        <v/>
      </c>
      <c r="I205" s="46">
        <f>IF('Strategic Analysis'!A205="","",IF('Strategic Analysis'!A205&gt;0,'Strategic Analysis'!A205))</f>
        <v>1.4</v>
      </c>
      <c r="J205" s="132" t="str">
        <f>IF('Strategic Analysis'!B205="","",IF('Strategic Analysis'!B205&gt;0,'Strategic Analysis'!B205))</f>
        <v/>
      </c>
      <c r="K205" s="38"/>
      <c r="L205" s="38"/>
      <c r="M205" s="124"/>
      <c r="N205" s="123"/>
      <c r="O205" s="259"/>
      <c r="P205" s="33"/>
      <c r="Q205" s="8" t="str">
        <f t="shared" si="215"/>
        <v/>
      </c>
      <c r="R205" s="268" t="str">
        <f t="shared" si="213"/>
        <v/>
      </c>
      <c r="S205" s="268"/>
      <c r="T205" s="11" t="str">
        <f t="shared" si="214"/>
        <v/>
      </c>
      <c r="U205" s="5"/>
      <c r="V205" s="204"/>
      <c r="W205" s="284"/>
      <c r="X205" s="204"/>
    </row>
    <row r="206" spans="1:24" ht="15" hidden="1" customHeight="1" outlineLevel="1" x14ac:dyDescent="0.2">
      <c r="A206" s="28"/>
      <c r="B206" s="9" t="str">
        <f t="shared" si="216"/>
        <v/>
      </c>
      <c r="C206" s="296" t="str">
        <f t="shared" si="217"/>
        <v/>
      </c>
      <c r="D206" s="296"/>
      <c r="E206" s="8" t="str">
        <f t="shared" si="218"/>
        <v/>
      </c>
      <c r="F206" s="30"/>
      <c r="G206" s="46" t="str">
        <f>IF('Strategic Analysis'!D206="","",IF('Strategic Analysis'!D206&gt;0,'Strategic Analysis'!D206))</f>
        <v/>
      </c>
      <c r="H206" s="46" t="str">
        <f>IF('Strategic Analysis'!C206="","",IF('Strategic Analysis'!C206&gt;0,'Strategic Analysis'!C206))</f>
        <v/>
      </c>
      <c r="I206" s="46">
        <f>IF('Strategic Analysis'!A206="","",IF('Strategic Analysis'!A206&gt;0,'Strategic Analysis'!A206))</f>
        <v>1.5</v>
      </c>
      <c r="J206" s="132" t="str">
        <f>IF('Strategic Analysis'!B206="","",IF('Strategic Analysis'!B206&gt;0,'Strategic Analysis'!B206))</f>
        <v/>
      </c>
      <c r="K206" s="102"/>
      <c r="L206" s="102"/>
      <c r="M206" s="124"/>
      <c r="N206" s="123"/>
      <c r="O206" s="259"/>
      <c r="P206" s="33"/>
      <c r="Q206" s="8" t="str">
        <f t="shared" si="215"/>
        <v/>
      </c>
      <c r="R206" s="268" t="str">
        <f t="shared" si="213"/>
        <v/>
      </c>
      <c r="S206" s="268"/>
      <c r="T206" s="11" t="str">
        <f t="shared" si="214"/>
        <v/>
      </c>
      <c r="U206" s="5"/>
      <c r="V206" s="204"/>
      <c r="W206" s="219"/>
      <c r="X206" s="204"/>
    </row>
    <row r="207" spans="1:24" ht="15" customHeight="1" thickBot="1" x14ac:dyDescent="0.35">
      <c r="A207" s="39"/>
      <c r="B207" s="20"/>
      <c r="C207" s="20"/>
      <c r="D207" s="20"/>
      <c r="E207" s="20"/>
      <c r="F207" s="20"/>
      <c r="G207" s="19"/>
      <c r="H207" s="19"/>
      <c r="I207" s="40"/>
      <c r="J207" s="41"/>
      <c r="K207" s="41"/>
      <c r="L207" s="41"/>
      <c r="M207" s="19"/>
      <c r="N207" s="19"/>
      <c r="O207" s="47"/>
      <c r="P207" s="20"/>
      <c r="Q207" s="20"/>
      <c r="R207" s="20"/>
      <c r="S207" s="20"/>
      <c r="T207" s="20"/>
      <c r="U207" s="21"/>
      <c r="V207" s="204"/>
      <c r="W207" s="206"/>
      <c r="X207" s="204"/>
    </row>
    <row r="208" spans="1:24" ht="15" thickTop="1" x14ac:dyDescent="0.2">
      <c r="A208" s="42"/>
      <c r="I208" s="22"/>
      <c r="J208" s="43"/>
      <c r="K208" s="43"/>
      <c r="L208" s="43"/>
      <c r="M208" s="24"/>
      <c r="N208" s="24"/>
      <c r="O208" s="24"/>
    </row>
    <row r="209" spans="9:16" x14ac:dyDescent="0.2">
      <c r="I209" s="12"/>
      <c r="J209" s="45"/>
      <c r="K209" s="45"/>
      <c r="L209" s="45"/>
      <c r="M209" s="12"/>
      <c r="N209" s="12"/>
      <c r="O209" s="12"/>
      <c r="P209" s="12"/>
    </row>
    <row r="210" spans="9:16" x14ac:dyDescent="0.2">
      <c r="I210" s="12"/>
      <c r="J210" s="45"/>
      <c r="K210" s="45"/>
      <c r="L210" s="45"/>
      <c r="M210" s="12"/>
      <c r="N210" s="12"/>
      <c r="O210" s="12"/>
      <c r="P210" s="12"/>
    </row>
    <row r="211" spans="9:16" x14ac:dyDescent="0.2">
      <c r="I211" s="12"/>
      <c r="J211" s="45"/>
      <c r="K211" s="45"/>
      <c r="L211" s="45"/>
      <c r="M211" s="12"/>
      <c r="N211" s="12"/>
      <c r="O211" s="12"/>
      <c r="P211" s="12"/>
    </row>
    <row r="212" spans="9:16" x14ac:dyDescent="0.2">
      <c r="I212" s="12"/>
      <c r="J212" s="45"/>
      <c r="K212" s="45"/>
      <c r="L212" s="45"/>
      <c r="M212" s="12"/>
      <c r="N212" s="12"/>
      <c r="O212" s="12"/>
      <c r="P212" s="12"/>
    </row>
    <row r="213" spans="9:16" x14ac:dyDescent="0.2">
      <c r="I213" s="12"/>
      <c r="J213" s="45"/>
      <c r="K213" s="45"/>
      <c r="L213" s="45"/>
      <c r="M213" s="12"/>
      <c r="N213" s="12"/>
      <c r="O213" s="12"/>
      <c r="P213" s="12"/>
    </row>
    <row r="214" spans="9:16" x14ac:dyDescent="0.2">
      <c r="I214" s="12"/>
      <c r="J214" s="45"/>
      <c r="K214" s="45"/>
      <c r="L214" s="45"/>
      <c r="M214" s="12"/>
      <c r="N214" s="12"/>
      <c r="O214" s="12"/>
      <c r="P214" s="12"/>
    </row>
    <row r="215" spans="9:16" x14ac:dyDescent="0.2">
      <c r="I215" s="12"/>
      <c r="J215" s="45"/>
      <c r="K215" s="45"/>
      <c r="L215" s="45"/>
      <c r="M215" s="12"/>
      <c r="N215" s="12"/>
      <c r="O215" s="12"/>
      <c r="P215" s="12"/>
    </row>
    <row r="216" spans="9:16" x14ac:dyDescent="0.2">
      <c r="I216" s="12"/>
      <c r="J216" s="45"/>
      <c r="K216" s="45"/>
      <c r="L216" s="45"/>
      <c r="M216" s="12"/>
      <c r="N216" s="12"/>
      <c r="O216" s="12"/>
      <c r="P216" s="12"/>
    </row>
    <row r="217" spans="9:16" x14ac:dyDescent="0.2">
      <c r="I217" s="12"/>
      <c r="J217" s="45"/>
      <c r="K217" s="45"/>
      <c r="L217" s="45"/>
      <c r="M217" s="12"/>
      <c r="N217" s="12"/>
      <c r="O217" s="12"/>
      <c r="P217" s="12"/>
    </row>
    <row r="218" spans="9:16" x14ac:dyDescent="0.2">
      <c r="I218" s="12"/>
      <c r="J218" s="45"/>
      <c r="K218" s="45"/>
      <c r="L218" s="45"/>
      <c r="M218" s="12"/>
      <c r="N218" s="12"/>
      <c r="O218" s="12"/>
      <c r="P218" s="12"/>
    </row>
    <row r="219" spans="9:16" x14ac:dyDescent="0.2">
      <c r="I219" s="25"/>
    </row>
    <row r="220" spans="9:16" x14ac:dyDescent="0.2">
      <c r="I220" s="25"/>
    </row>
    <row r="221" spans="9:16" x14ac:dyDescent="0.2">
      <c r="I221" s="25"/>
    </row>
    <row r="222" spans="9:16" x14ac:dyDescent="0.2">
      <c r="I222" s="25"/>
    </row>
    <row r="223" spans="9:16" x14ac:dyDescent="0.2">
      <c r="I223" s="25"/>
    </row>
    <row r="224" spans="9:16" x14ac:dyDescent="0.2">
      <c r="I224" s="25"/>
    </row>
  </sheetData>
  <sheetProtection sheet="1" objects="1" scenarios="1" selectLockedCells="1"/>
  <mergeCells count="399">
    <mergeCell ref="W174:W177"/>
    <mergeCell ref="W181:W184"/>
    <mergeCell ref="W188:W191"/>
    <mergeCell ref="W195:W198"/>
    <mergeCell ref="W202:W205"/>
    <mergeCell ref="C169:D169"/>
    <mergeCell ref="R169:S169"/>
    <mergeCell ref="W7:W13"/>
    <mergeCell ref="W21:W28"/>
    <mergeCell ref="W36:W42"/>
    <mergeCell ref="W48:W54"/>
    <mergeCell ref="W60:W66"/>
    <mergeCell ref="W72:W78"/>
    <mergeCell ref="W84:W90"/>
    <mergeCell ref="W96:W102"/>
    <mergeCell ref="W109:W117"/>
    <mergeCell ref="W124:W127"/>
    <mergeCell ref="W131:W134"/>
    <mergeCell ref="W138:W141"/>
    <mergeCell ref="W145:W148"/>
    <mergeCell ref="W152:W155"/>
    <mergeCell ref="W159:W162"/>
    <mergeCell ref="W166:W170"/>
    <mergeCell ref="R7:S7"/>
    <mergeCell ref="R8:S8"/>
    <mergeCell ref="R54:S54"/>
    <mergeCell ref="R55:S55"/>
    <mergeCell ref="C22:D22"/>
    <mergeCell ref="R22:S22"/>
    <mergeCell ref="R2:R3"/>
    <mergeCell ref="S2:S3"/>
    <mergeCell ref="T2:T3"/>
    <mergeCell ref="R4:S4"/>
    <mergeCell ref="R5:S5"/>
    <mergeCell ref="R6:S6"/>
    <mergeCell ref="R23:S23"/>
    <mergeCell ref="C17:D17"/>
    <mergeCell ref="C18:D18"/>
    <mergeCell ref="C19:D19"/>
    <mergeCell ref="C20:D20"/>
    <mergeCell ref="C21:D21"/>
    <mergeCell ref="C7:D7"/>
    <mergeCell ref="C8:D8"/>
    <mergeCell ref="C9:D9"/>
    <mergeCell ref="C10:D10"/>
    <mergeCell ref="C11:D11"/>
    <mergeCell ref="C12:D12"/>
    <mergeCell ref="C13:D13"/>
    <mergeCell ref="C14:D14"/>
    <mergeCell ref="R44:S44"/>
    <mergeCell ref="R46:S46"/>
    <mergeCell ref="R47:S47"/>
    <mergeCell ref="R48:S48"/>
    <mergeCell ref="R49:S49"/>
    <mergeCell ref="R50:S50"/>
    <mergeCell ref="R51:S51"/>
    <mergeCell ref="R52:S52"/>
    <mergeCell ref="C25:D25"/>
    <mergeCell ref="C26:D26"/>
    <mergeCell ref="C27:D27"/>
    <mergeCell ref="R31:S31"/>
    <mergeCell ref="R32:S32"/>
    <mergeCell ref="R37:S37"/>
    <mergeCell ref="R38:S38"/>
    <mergeCell ref="R39:S39"/>
    <mergeCell ref="R40:S40"/>
    <mergeCell ref="R41:S41"/>
    <mergeCell ref="R42:S42"/>
    <mergeCell ref="R43:S43"/>
    <mergeCell ref="R34:S34"/>
    <mergeCell ref="R35:S35"/>
    <mergeCell ref="R36:S36"/>
    <mergeCell ref="R53:S53"/>
    <mergeCell ref="R82:S82"/>
    <mergeCell ref="R83:S83"/>
    <mergeCell ref="R84:S84"/>
    <mergeCell ref="R85:S85"/>
    <mergeCell ref="R92:S92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8:S68"/>
    <mergeCell ref="R70:S70"/>
    <mergeCell ref="R80:S80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R65:S65"/>
    <mergeCell ref="R66:S66"/>
    <mergeCell ref="R67:S67"/>
    <mergeCell ref="R94:S94"/>
    <mergeCell ref="R86:S86"/>
    <mergeCell ref="R87:S87"/>
    <mergeCell ref="R88:S88"/>
    <mergeCell ref="R89:S89"/>
    <mergeCell ref="R90:S90"/>
    <mergeCell ref="R91:S91"/>
    <mergeCell ref="R141:S141"/>
    <mergeCell ref="R142:S142"/>
    <mergeCell ref="R96:S96"/>
    <mergeCell ref="R125:S125"/>
    <mergeCell ref="R126:S126"/>
    <mergeCell ref="R104:S104"/>
    <mergeCell ref="R106:S106"/>
    <mergeCell ref="R107:S107"/>
    <mergeCell ref="R108:S108"/>
    <mergeCell ref="R100:S100"/>
    <mergeCell ref="R101:S101"/>
    <mergeCell ref="R102:S102"/>
    <mergeCell ref="R103:S103"/>
    <mergeCell ref="R97:S97"/>
    <mergeCell ref="R98:S98"/>
    <mergeCell ref="R99:S99"/>
    <mergeCell ref="R120:S120"/>
    <mergeCell ref="R95:S95"/>
    <mergeCell ref="R146:S146"/>
    <mergeCell ref="R147:S147"/>
    <mergeCell ref="R109:S109"/>
    <mergeCell ref="R110:S110"/>
    <mergeCell ref="R111:S111"/>
    <mergeCell ref="R112:S112"/>
    <mergeCell ref="R113:S113"/>
    <mergeCell ref="R114:S114"/>
    <mergeCell ref="R131:S131"/>
    <mergeCell ref="R137:S137"/>
    <mergeCell ref="R128:S128"/>
    <mergeCell ref="R132:S132"/>
    <mergeCell ref="R133:S133"/>
    <mergeCell ref="R134:S134"/>
    <mergeCell ref="R135:S135"/>
    <mergeCell ref="R139:S139"/>
    <mergeCell ref="R140:S140"/>
    <mergeCell ref="R127:S127"/>
    <mergeCell ref="R115:S115"/>
    <mergeCell ref="R116:S116"/>
    <mergeCell ref="R117:S117"/>
    <mergeCell ref="R118:S118"/>
    <mergeCell ref="R119:S119"/>
    <mergeCell ref="R188:S188"/>
    <mergeCell ref="R189:S189"/>
    <mergeCell ref="R190:S190"/>
    <mergeCell ref="R191:S191"/>
    <mergeCell ref="R158:S158"/>
    <mergeCell ref="R159:S159"/>
    <mergeCell ref="R180:S180"/>
    <mergeCell ref="R181:S181"/>
    <mergeCell ref="R182:S182"/>
    <mergeCell ref="R183:S183"/>
    <mergeCell ref="R166:S166"/>
    <mergeCell ref="R167:S167"/>
    <mergeCell ref="R168:S168"/>
    <mergeCell ref="R170:S170"/>
    <mergeCell ref="R171:S171"/>
    <mergeCell ref="R172:S172"/>
    <mergeCell ref="R173:S173"/>
    <mergeCell ref="D2:D3"/>
    <mergeCell ref="C2:C3"/>
    <mergeCell ref="B2:B3"/>
    <mergeCell ref="C4:D4"/>
    <mergeCell ref="C5:D5"/>
    <mergeCell ref="C6:D6"/>
    <mergeCell ref="C15:D15"/>
    <mergeCell ref="R184:S184"/>
    <mergeCell ref="R187:S187"/>
    <mergeCell ref="C34:D34"/>
    <mergeCell ref="C35:D35"/>
    <mergeCell ref="C36:D36"/>
    <mergeCell ref="C23:D23"/>
    <mergeCell ref="C24:D24"/>
    <mergeCell ref="R138:S138"/>
    <mergeCell ref="R144:S144"/>
    <mergeCell ref="R145:S145"/>
    <mergeCell ref="R151:S151"/>
    <mergeCell ref="R152:S152"/>
    <mergeCell ref="R156:S156"/>
    <mergeCell ref="R121:S121"/>
    <mergeCell ref="R123:S123"/>
    <mergeCell ref="R124:S124"/>
    <mergeCell ref="R130:S130"/>
    <mergeCell ref="C63:D63"/>
    <mergeCell ref="C64:D64"/>
    <mergeCell ref="C28:D28"/>
    <mergeCell ref="C29:D29"/>
    <mergeCell ref="C30:D30"/>
    <mergeCell ref="C31:D31"/>
    <mergeCell ref="C32:D32"/>
    <mergeCell ref="C37:D37"/>
    <mergeCell ref="C38:D38"/>
    <mergeCell ref="C39:D39"/>
    <mergeCell ref="C40:D40"/>
    <mergeCell ref="C41:D41"/>
    <mergeCell ref="C42:D42"/>
    <mergeCell ref="C43:D43"/>
    <mergeCell ref="C68:D68"/>
    <mergeCell ref="C44:D44"/>
    <mergeCell ref="C46:D46"/>
    <mergeCell ref="C47:D47"/>
    <mergeCell ref="C56:D56"/>
    <mergeCell ref="C58:D58"/>
    <mergeCell ref="C59:D59"/>
    <mergeCell ref="C92:D92"/>
    <mergeCell ref="C94:D94"/>
    <mergeCell ref="C48:D48"/>
    <mergeCell ref="C49:D49"/>
    <mergeCell ref="C50:D50"/>
    <mergeCell ref="C51:D51"/>
    <mergeCell ref="C52:D52"/>
    <mergeCell ref="C53:D53"/>
    <mergeCell ref="C54:D54"/>
    <mergeCell ref="C55:D55"/>
    <mergeCell ref="C65:D65"/>
    <mergeCell ref="C66:D66"/>
    <mergeCell ref="C67:D67"/>
    <mergeCell ref="C91:D91"/>
    <mergeCell ref="C60:D60"/>
    <mergeCell ref="C61:D61"/>
    <mergeCell ref="C62:D62"/>
    <mergeCell ref="C95:D95"/>
    <mergeCell ref="C96:D96"/>
    <mergeCell ref="C104:D104"/>
    <mergeCell ref="C106:D106"/>
    <mergeCell ref="C70:D70"/>
    <mergeCell ref="C80:D80"/>
    <mergeCell ref="C82:D82"/>
    <mergeCell ref="C83:D83"/>
    <mergeCell ref="C84:D84"/>
    <mergeCell ref="C85:D85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6:D86"/>
    <mergeCell ref="C87:D87"/>
    <mergeCell ref="C88:D88"/>
    <mergeCell ref="C89:D89"/>
    <mergeCell ref="C90:D90"/>
    <mergeCell ref="C130:D130"/>
    <mergeCell ref="C107:D107"/>
    <mergeCell ref="C108:D108"/>
    <mergeCell ref="C109:D109"/>
    <mergeCell ref="C110:D110"/>
    <mergeCell ref="C111:D111"/>
    <mergeCell ref="C112:D112"/>
    <mergeCell ref="C126:D126"/>
    <mergeCell ref="C127:D127"/>
    <mergeCell ref="C128:D128"/>
    <mergeCell ref="C131:D131"/>
    <mergeCell ref="C137:D137"/>
    <mergeCell ref="C138:D138"/>
    <mergeCell ref="C144:D144"/>
    <mergeCell ref="C145:D145"/>
    <mergeCell ref="C151:D151"/>
    <mergeCell ref="C132:D132"/>
    <mergeCell ref="C133:D133"/>
    <mergeCell ref="C134:D134"/>
    <mergeCell ref="C135:D135"/>
    <mergeCell ref="C139:D139"/>
    <mergeCell ref="C140:D140"/>
    <mergeCell ref="C141:D141"/>
    <mergeCell ref="C142:D142"/>
    <mergeCell ref="C146:D146"/>
    <mergeCell ref="C147:D147"/>
    <mergeCell ref="C148:D148"/>
    <mergeCell ref="C149:D149"/>
    <mergeCell ref="C201:D201"/>
    <mergeCell ref="C202:D202"/>
    <mergeCell ref="C203:D203"/>
    <mergeCell ref="C204:D204"/>
    <mergeCell ref="C205:D205"/>
    <mergeCell ref="C206:D206"/>
    <mergeCell ref="C152:D152"/>
    <mergeCell ref="C156:D156"/>
    <mergeCell ref="C158:D158"/>
    <mergeCell ref="C159:D159"/>
    <mergeCell ref="C180:D180"/>
    <mergeCell ref="C181:D181"/>
    <mergeCell ref="C153:D153"/>
    <mergeCell ref="C154:D154"/>
    <mergeCell ref="C155:D155"/>
    <mergeCell ref="C160:D160"/>
    <mergeCell ref="C161:D161"/>
    <mergeCell ref="C162:D162"/>
    <mergeCell ref="C163:D163"/>
    <mergeCell ref="C165:D165"/>
    <mergeCell ref="C166:D166"/>
    <mergeCell ref="C167:D167"/>
    <mergeCell ref="C168:D168"/>
    <mergeCell ref="C170:D170"/>
    <mergeCell ref="C97:D97"/>
    <mergeCell ref="C98:D98"/>
    <mergeCell ref="C99:D99"/>
    <mergeCell ref="C100:D100"/>
    <mergeCell ref="C101:D101"/>
    <mergeCell ref="C102:D102"/>
    <mergeCell ref="C103:D103"/>
    <mergeCell ref="C120:D120"/>
    <mergeCell ref="C125:D125"/>
    <mergeCell ref="C115:D115"/>
    <mergeCell ref="C116:D116"/>
    <mergeCell ref="C117:D117"/>
    <mergeCell ref="C118:D118"/>
    <mergeCell ref="C119:D119"/>
    <mergeCell ref="C113:D113"/>
    <mergeCell ref="C114:D114"/>
    <mergeCell ref="C121:D121"/>
    <mergeCell ref="C123:D123"/>
    <mergeCell ref="C124:D124"/>
    <mergeCell ref="C171:D171"/>
    <mergeCell ref="C173:D173"/>
    <mergeCell ref="C174:D174"/>
    <mergeCell ref="C175:D175"/>
    <mergeCell ref="C176:D176"/>
    <mergeCell ref="C177:D177"/>
    <mergeCell ref="C178:D178"/>
    <mergeCell ref="C185:D185"/>
    <mergeCell ref="C192:D192"/>
    <mergeCell ref="C194:D194"/>
    <mergeCell ref="C195:D195"/>
    <mergeCell ref="C196:D196"/>
    <mergeCell ref="C197:D197"/>
    <mergeCell ref="C198:D198"/>
    <mergeCell ref="C199:D199"/>
    <mergeCell ref="C190:D190"/>
    <mergeCell ref="C191:D191"/>
    <mergeCell ref="C182:D182"/>
    <mergeCell ref="C183:D183"/>
    <mergeCell ref="C184:D184"/>
    <mergeCell ref="C187:D187"/>
    <mergeCell ref="C188:D188"/>
    <mergeCell ref="C189:D189"/>
    <mergeCell ref="R9:S9"/>
    <mergeCell ref="R10:S10"/>
    <mergeCell ref="R11:S11"/>
    <mergeCell ref="R12:S12"/>
    <mergeCell ref="R13:S13"/>
    <mergeCell ref="R14:S14"/>
    <mergeCell ref="R28:S28"/>
    <mergeCell ref="R29:S29"/>
    <mergeCell ref="R30:S30"/>
    <mergeCell ref="R24:S24"/>
    <mergeCell ref="R25:S25"/>
    <mergeCell ref="R26:S26"/>
    <mergeCell ref="R27:S27"/>
    <mergeCell ref="R15:S15"/>
    <mergeCell ref="R17:S17"/>
    <mergeCell ref="R18:S18"/>
    <mergeCell ref="R19:S19"/>
    <mergeCell ref="R20:S20"/>
    <mergeCell ref="R21:S21"/>
    <mergeCell ref="R148:S148"/>
    <mergeCell ref="R149:S149"/>
    <mergeCell ref="R153:S153"/>
    <mergeCell ref="R154:S154"/>
    <mergeCell ref="R155:S155"/>
    <mergeCell ref="R160:S160"/>
    <mergeCell ref="R161:S161"/>
    <mergeCell ref="R162:S162"/>
    <mergeCell ref="R163:S163"/>
    <mergeCell ref="R206:S206"/>
    <mergeCell ref="F1:I2"/>
    <mergeCell ref="J1:J2"/>
    <mergeCell ref="M1:P2"/>
    <mergeCell ref="R196:S196"/>
    <mergeCell ref="R197:S197"/>
    <mergeCell ref="R198:S198"/>
    <mergeCell ref="R199:S199"/>
    <mergeCell ref="R201:S201"/>
    <mergeCell ref="R202:S202"/>
    <mergeCell ref="R203:S203"/>
    <mergeCell ref="R204:S204"/>
    <mergeCell ref="R205:S205"/>
    <mergeCell ref="R174:S174"/>
    <mergeCell ref="R175:S175"/>
    <mergeCell ref="R176:S176"/>
    <mergeCell ref="R177:S177"/>
    <mergeCell ref="R178:S178"/>
    <mergeCell ref="R185:S185"/>
    <mergeCell ref="R192:S192"/>
    <mergeCell ref="R194:S194"/>
    <mergeCell ref="R195:S195"/>
    <mergeCell ref="R164:S164"/>
    <mergeCell ref="R165:S165"/>
  </mergeCells>
  <conditionalFormatting sqref="R5:R15 R18:R32 R59:R68 R124:R128 R151:R156 R174:R178 R200 R166:R172">
    <cfRule type="expression" dxfId="260" priority="329">
      <formula>IF(N5&gt;3,1)</formula>
    </cfRule>
    <cfRule type="expression" dxfId="259" priority="330">
      <formula>IF(N5=3,1)</formula>
    </cfRule>
    <cfRule type="expression" dxfId="258" priority="331">
      <formula>IF(N5&lt;3,1)</formula>
    </cfRule>
  </conditionalFormatting>
  <conditionalFormatting sqref="R35:R44">
    <cfRule type="expression" dxfId="257" priority="320">
      <formula>IF(N35&gt;3,1)</formula>
    </cfRule>
    <cfRule type="expression" dxfId="256" priority="321">
      <formula>IF(N35=3,1)</formula>
    </cfRule>
    <cfRule type="expression" dxfId="255" priority="322">
      <formula>IF(N35&lt;3,1)</formula>
    </cfRule>
  </conditionalFormatting>
  <conditionalFormatting sqref="R47:R57">
    <cfRule type="expression" dxfId="254" priority="317">
      <formula>IF(N47&gt;3,1)</formula>
    </cfRule>
    <cfRule type="expression" dxfId="253" priority="318">
      <formula>IF(N47=3,1)</formula>
    </cfRule>
    <cfRule type="expression" dxfId="252" priority="319">
      <formula>IF(N47&lt;3,1)</formula>
    </cfRule>
  </conditionalFormatting>
  <conditionalFormatting sqref="R71:R80">
    <cfRule type="expression" dxfId="251" priority="314">
      <formula>IF(N71&gt;3,1)</formula>
    </cfRule>
    <cfRule type="expression" dxfId="250" priority="315">
      <formula>IF(N71=3,1)</formula>
    </cfRule>
    <cfRule type="expression" dxfId="249" priority="316">
      <formula>IF(N71&lt;3,1)</formula>
    </cfRule>
  </conditionalFormatting>
  <conditionalFormatting sqref="R83:R92">
    <cfRule type="expression" dxfId="248" priority="311">
      <formula>IF(N83&gt;3,1)</formula>
    </cfRule>
    <cfRule type="expression" dxfId="247" priority="312">
      <formula>IF(N83=3,1)</formula>
    </cfRule>
    <cfRule type="expression" dxfId="246" priority="313">
      <formula>IF(N83&lt;3,1)</formula>
    </cfRule>
  </conditionalFormatting>
  <conditionalFormatting sqref="R95:R104">
    <cfRule type="expression" dxfId="245" priority="308">
      <formula>IF(N95&gt;3,1)</formula>
    </cfRule>
    <cfRule type="expression" dxfId="244" priority="309">
      <formula>IF(N95=3,1)</formula>
    </cfRule>
    <cfRule type="expression" dxfId="243" priority="310">
      <formula>IF(N95&lt;3,1)</formula>
    </cfRule>
  </conditionalFormatting>
  <conditionalFormatting sqref="R107:R121">
    <cfRule type="expression" dxfId="242" priority="305">
      <formula>IF(N107&gt;3,1)</formula>
    </cfRule>
    <cfRule type="expression" dxfId="241" priority="306">
      <formula>IF(N107=3,1)</formula>
    </cfRule>
    <cfRule type="expression" dxfId="240" priority="307">
      <formula>IF(N107&lt;3,1)</formula>
    </cfRule>
  </conditionalFormatting>
  <conditionalFormatting sqref="R82">
    <cfRule type="expression" dxfId="239" priority="272">
      <formula>IF(N82&gt;3,1)</formula>
    </cfRule>
    <cfRule type="expression" dxfId="238" priority="273">
      <formula>IF(N82=3,1)</formula>
    </cfRule>
    <cfRule type="expression" dxfId="237" priority="274">
      <formula>IF(N82&lt;3,1)</formula>
    </cfRule>
  </conditionalFormatting>
  <conditionalFormatting sqref="R131:R135">
    <cfRule type="expression" dxfId="236" priority="296">
      <formula>IF(N131&gt;3,1)</formula>
    </cfRule>
    <cfRule type="expression" dxfId="235" priority="297">
      <formula>IF(N131=3,1)</formula>
    </cfRule>
    <cfRule type="expression" dxfId="234" priority="298">
      <formula>IF(N131&lt;3,1)</formula>
    </cfRule>
  </conditionalFormatting>
  <conditionalFormatting sqref="R138:R142">
    <cfRule type="expression" dxfId="233" priority="293">
      <formula>IF(N138&gt;3,1)</formula>
    </cfRule>
    <cfRule type="expression" dxfId="232" priority="294">
      <formula>IF(N138=3,1)</formula>
    </cfRule>
    <cfRule type="expression" dxfId="231" priority="295">
      <formula>IF(N138&lt;3,1)</formula>
    </cfRule>
  </conditionalFormatting>
  <conditionalFormatting sqref="R144:R149">
    <cfRule type="expression" dxfId="230" priority="290">
      <formula>IF(N144&gt;3,1)</formula>
    </cfRule>
    <cfRule type="expression" dxfId="229" priority="291">
      <formula>IF(N144=3,1)</formula>
    </cfRule>
    <cfRule type="expression" dxfId="228" priority="292">
      <formula>IF(N144&lt;3,1)</formula>
    </cfRule>
  </conditionalFormatting>
  <conditionalFormatting sqref="R137">
    <cfRule type="expression" dxfId="227" priority="287">
      <formula>IF(N137&gt;3,1)</formula>
    </cfRule>
    <cfRule type="expression" dxfId="226" priority="288">
      <formula>IF(N137=3,1)</formula>
    </cfRule>
    <cfRule type="expression" dxfId="225" priority="289">
      <formula>IF(N137&lt;3,1)</formula>
    </cfRule>
  </conditionalFormatting>
  <conditionalFormatting sqref="R130">
    <cfRule type="expression" dxfId="224" priority="284">
      <formula>IF(N130&gt;3,1)</formula>
    </cfRule>
    <cfRule type="expression" dxfId="223" priority="285">
      <formula>IF(N130=3,1)</formula>
    </cfRule>
    <cfRule type="expression" dxfId="222" priority="286">
      <formula>IF(N130&lt;3,1)</formula>
    </cfRule>
  </conditionalFormatting>
  <conditionalFormatting sqref="R123">
    <cfRule type="expression" dxfId="221" priority="281">
      <formula>IF(N123&gt;3,1)</formula>
    </cfRule>
    <cfRule type="expression" dxfId="220" priority="282">
      <formula>IF(N123=3,1)</formula>
    </cfRule>
    <cfRule type="expression" dxfId="219" priority="283">
      <formula>IF(N123&lt;3,1)</formula>
    </cfRule>
  </conditionalFormatting>
  <conditionalFormatting sqref="R106">
    <cfRule type="expression" dxfId="218" priority="278">
      <formula>IF(N106&gt;3,1)</formula>
    </cfRule>
    <cfRule type="expression" dxfId="217" priority="279">
      <formula>IF(N106=3,1)</formula>
    </cfRule>
    <cfRule type="expression" dxfId="216" priority="280">
      <formula>IF(N106&lt;3,1)</formula>
    </cfRule>
  </conditionalFormatting>
  <conditionalFormatting sqref="R94">
    <cfRule type="expression" dxfId="215" priority="275">
      <formula>IF(N94&gt;3,1)</formula>
    </cfRule>
    <cfRule type="expression" dxfId="214" priority="276">
      <formula>IF(N94=3,1)</formula>
    </cfRule>
    <cfRule type="expression" dxfId="213" priority="277">
      <formula>IF(N94&lt;3,1)</formula>
    </cfRule>
  </conditionalFormatting>
  <conditionalFormatting sqref="R70">
    <cfRule type="expression" dxfId="212" priority="269">
      <formula>IF(N70&gt;3,1)</formula>
    </cfRule>
    <cfRule type="expression" dxfId="211" priority="270">
      <formula>IF(N70=3,1)</formula>
    </cfRule>
    <cfRule type="expression" dxfId="210" priority="271">
      <formula>IF(N70&lt;3,1)</formula>
    </cfRule>
  </conditionalFormatting>
  <conditionalFormatting sqref="R46">
    <cfRule type="expression" dxfId="209" priority="266">
      <formula>IF(N46&gt;3,1)</formula>
    </cfRule>
    <cfRule type="expression" dxfId="208" priority="267">
      <formula>IF(N46=3,1)</formula>
    </cfRule>
    <cfRule type="expression" dxfId="207" priority="268">
      <formula>IF(N46&lt;3,1)</formula>
    </cfRule>
  </conditionalFormatting>
  <conditionalFormatting sqref="R34">
    <cfRule type="expression" dxfId="206" priority="263">
      <formula>IF(N34&gt;3,1)</formula>
    </cfRule>
    <cfRule type="expression" dxfId="205" priority="264">
      <formula>IF(N34=3,1)</formula>
    </cfRule>
    <cfRule type="expression" dxfId="204" priority="265">
      <formula>IF(N34&lt;3,1)</formula>
    </cfRule>
  </conditionalFormatting>
  <conditionalFormatting sqref="R17">
    <cfRule type="expression" dxfId="203" priority="260">
      <formula>IF(N17&gt;3,1)</formula>
    </cfRule>
    <cfRule type="expression" dxfId="202" priority="261">
      <formula>IF(N17=3,1)</formula>
    </cfRule>
    <cfRule type="expression" dxfId="201" priority="262">
      <formula>IF(N17&lt;3,1)</formula>
    </cfRule>
  </conditionalFormatting>
  <conditionalFormatting sqref="R158:R164">
    <cfRule type="expression" dxfId="200" priority="257">
      <formula>IF(N158&gt;3,1)</formula>
    </cfRule>
    <cfRule type="expression" dxfId="199" priority="258">
      <formula>IF(N158=3,1)</formula>
    </cfRule>
    <cfRule type="expression" dxfId="198" priority="259">
      <formula>IF(N158&lt;3,1)</formula>
    </cfRule>
  </conditionalFormatting>
  <conditionalFormatting sqref="R180:R185">
    <cfRule type="expression" dxfId="197" priority="254">
      <formula>IF(N180&gt;3,1)</formula>
    </cfRule>
    <cfRule type="expression" dxfId="196" priority="255">
      <formula>IF(N180=3,1)</formula>
    </cfRule>
    <cfRule type="expression" dxfId="195" priority="256">
      <formula>IF(N180&lt;3,1)</formula>
    </cfRule>
  </conditionalFormatting>
  <conditionalFormatting sqref="R193">
    <cfRule type="expression" dxfId="194" priority="239">
      <formula>IF(N193&gt;3,1)</formula>
    </cfRule>
    <cfRule type="expression" dxfId="193" priority="240">
      <formula>IF(N193=3,1)</formula>
    </cfRule>
    <cfRule type="expression" dxfId="192" priority="241">
      <formula>IF(N193&lt;3,1)</formula>
    </cfRule>
  </conditionalFormatting>
  <conditionalFormatting sqref="T193 T5:T15 T17:T32 T59:T68 T123:T128 T151:T156 T200 T174:T178 T166:T172">
    <cfRule type="expression" dxfId="191" priority="234">
      <formula>IF(M5="Med",1)</formula>
    </cfRule>
    <cfRule type="expression" dxfId="190" priority="235">
      <formula>IF(M5="High",1)</formula>
    </cfRule>
  </conditionalFormatting>
  <conditionalFormatting sqref="T34:T44">
    <cfRule type="expression" dxfId="189" priority="230">
      <formula>IF(M34="Med",1)</formula>
    </cfRule>
    <cfRule type="expression" dxfId="188" priority="231">
      <formula>IF(M34="High",1)</formula>
    </cfRule>
  </conditionalFormatting>
  <conditionalFormatting sqref="T46:T57">
    <cfRule type="expression" dxfId="187" priority="228">
      <formula>IF(M46="Med",1)</formula>
    </cfRule>
    <cfRule type="expression" dxfId="186" priority="229">
      <formula>IF(M46="High",1)</formula>
    </cfRule>
  </conditionalFormatting>
  <conditionalFormatting sqref="T70:T80">
    <cfRule type="expression" dxfId="185" priority="226">
      <formula>IF(M70="Med",1)</formula>
    </cfRule>
    <cfRule type="expression" dxfId="184" priority="227">
      <formula>IF(M70="High",1)</formula>
    </cfRule>
  </conditionalFormatting>
  <conditionalFormatting sqref="T82:T92">
    <cfRule type="expression" dxfId="183" priority="224">
      <formula>IF(M82="Med",1)</formula>
    </cfRule>
    <cfRule type="expression" dxfId="182" priority="225">
      <formula>IF(M82="High",1)</formula>
    </cfRule>
  </conditionalFormatting>
  <conditionalFormatting sqref="T94:T104">
    <cfRule type="expression" dxfId="181" priority="222">
      <formula>IF(M94="Med",1)</formula>
    </cfRule>
    <cfRule type="expression" dxfId="180" priority="223">
      <formula>IF(M94="High",1)</formula>
    </cfRule>
  </conditionalFormatting>
  <conditionalFormatting sqref="T106:T121">
    <cfRule type="expression" dxfId="179" priority="220">
      <formula>IF(M106="Med",1)</formula>
    </cfRule>
    <cfRule type="expression" dxfId="178" priority="221">
      <formula>IF(M106="High",1)</formula>
    </cfRule>
  </conditionalFormatting>
  <conditionalFormatting sqref="T130:T135">
    <cfRule type="expression" dxfId="177" priority="216">
      <formula>IF(M130="Med",1)</formula>
    </cfRule>
    <cfRule type="expression" dxfId="176" priority="217">
      <formula>IF(M130="High",1)</formula>
    </cfRule>
  </conditionalFormatting>
  <conditionalFormatting sqref="T137:T142">
    <cfRule type="expression" dxfId="175" priority="214">
      <formula>IF(M137="Med",1)</formula>
    </cfRule>
    <cfRule type="expression" dxfId="174" priority="215">
      <formula>IF(M137="High",1)</formula>
    </cfRule>
  </conditionalFormatting>
  <conditionalFormatting sqref="T144:T149">
    <cfRule type="expression" dxfId="173" priority="212">
      <formula>IF(M144="Med",1)</formula>
    </cfRule>
    <cfRule type="expression" dxfId="172" priority="213">
      <formula>IF(M144="High",1)</formula>
    </cfRule>
  </conditionalFormatting>
  <conditionalFormatting sqref="T158:T164">
    <cfRule type="expression" dxfId="171" priority="210">
      <formula>IF(M158="Med",1)</formula>
    </cfRule>
    <cfRule type="expression" dxfId="170" priority="211">
      <formula>IF(M158="High",1)</formula>
    </cfRule>
  </conditionalFormatting>
  <conditionalFormatting sqref="T180:T185">
    <cfRule type="expression" dxfId="169" priority="208">
      <formula>IF(M180="Med",1)</formula>
    </cfRule>
    <cfRule type="expression" dxfId="168" priority="209">
      <formula>IF(M180="High",1)</formula>
    </cfRule>
  </conditionalFormatting>
  <conditionalFormatting sqref="R58">
    <cfRule type="expression" dxfId="167" priority="203">
      <formula>IF(N58&gt;3,1)</formula>
    </cfRule>
    <cfRule type="expression" dxfId="166" priority="204">
      <formula>IF(N58=3,1)</formula>
    </cfRule>
    <cfRule type="expression" dxfId="165" priority="205">
      <formula>IF(N58&lt;3,1)</formula>
    </cfRule>
  </conditionalFormatting>
  <conditionalFormatting sqref="T58">
    <cfRule type="expression" dxfId="164" priority="201">
      <formula>IF(M58="Med",1)</formula>
    </cfRule>
    <cfRule type="expression" dxfId="163" priority="202">
      <formula>IF(M58="High",1)</formula>
    </cfRule>
  </conditionalFormatting>
  <conditionalFormatting sqref="B5:B15 B18:B32 B124:B128">
    <cfRule type="expression" dxfId="162" priority="196">
      <formula>IF(H5="Med",1)</formula>
    </cfRule>
    <cfRule type="expression" dxfId="161" priority="197">
      <formula>IF(H5="High",1)</formula>
    </cfRule>
  </conditionalFormatting>
  <conditionalFormatting sqref="C17:C32">
    <cfRule type="expression" dxfId="160" priority="193">
      <formula>IF(#REF!&gt;3,1)</formula>
    </cfRule>
    <cfRule type="expression" dxfId="159" priority="194">
      <formula>IF(#REF!=3,1)</formula>
    </cfRule>
    <cfRule type="expression" dxfId="158" priority="195">
      <formula>IF(#REF!&lt;3,1)</formula>
    </cfRule>
  </conditionalFormatting>
  <conditionalFormatting sqref="C5:C15 C123:C128">
    <cfRule type="expression" dxfId="157" priority="190">
      <formula>IF(#REF!&gt;3,1)</formula>
    </cfRule>
    <cfRule type="expression" dxfId="156" priority="191">
      <formula>IF(#REF!=3,1)</formula>
    </cfRule>
    <cfRule type="expression" dxfId="155" priority="192">
      <formula>IF(#REF!&lt;3,1)</formula>
    </cfRule>
  </conditionalFormatting>
  <conditionalFormatting sqref="C34:C44">
    <cfRule type="expression" dxfId="154" priority="184">
      <formula>IF(#REF!&gt;3,1)</formula>
    </cfRule>
    <cfRule type="expression" dxfId="153" priority="185">
      <formula>IF(#REF!=3,1)</formula>
    </cfRule>
    <cfRule type="expression" dxfId="152" priority="186">
      <formula>IF(#REF!&lt;3,1)</formula>
    </cfRule>
  </conditionalFormatting>
  <conditionalFormatting sqref="C46:C56">
    <cfRule type="expression" dxfId="151" priority="181">
      <formula>IF(#REF!&gt;3,1)</formula>
    </cfRule>
    <cfRule type="expression" dxfId="150" priority="182">
      <formula>IF(#REF!=3,1)</formula>
    </cfRule>
    <cfRule type="expression" dxfId="149" priority="183">
      <formula>IF(#REF!&lt;3,1)</formula>
    </cfRule>
  </conditionalFormatting>
  <conditionalFormatting sqref="C58:C68">
    <cfRule type="expression" dxfId="148" priority="178">
      <formula>IF(#REF!&gt;3,1)</formula>
    </cfRule>
    <cfRule type="expression" dxfId="147" priority="179">
      <formula>IF(#REF!=3,1)</formula>
    </cfRule>
    <cfRule type="expression" dxfId="146" priority="180">
      <formula>IF(#REF!&lt;3,1)</formula>
    </cfRule>
  </conditionalFormatting>
  <conditionalFormatting sqref="C70:C80">
    <cfRule type="expression" dxfId="145" priority="175">
      <formula>IF(#REF!&gt;3,1)</formula>
    </cfRule>
    <cfRule type="expression" dxfId="144" priority="176">
      <formula>IF(#REF!=3,1)</formula>
    </cfRule>
    <cfRule type="expression" dxfId="143" priority="177">
      <formula>IF(#REF!&lt;3,1)</formula>
    </cfRule>
  </conditionalFormatting>
  <conditionalFormatting sqref="C82:C92">
    <cfRule type="expression" dxfId="142" priority="172">
      <formula>IF(#REF!&gt;3,1)</formula>
    </cfRule>
    <cfRule type="expression" dxfId="141" priority="173">
      <formula>IF(#REF!=3,1)</formula>
    </cfRule>
    <cfRule type="expression" dxfId="140" priority="174">
      <formula>IF(#REF!&lt;3,1)</formula>
    </cfRule>
  </conditionalFormatting>
  <conditionalFormatting sqref="C94:C104">
    <cfRule type="expression" dxfId="139" priority="169">
      <formula>IF(#REF!&gt;3,1)</formula>
    </cfRule>
    <cfRule type="expression" dxfId="138" priority="170">
      <formula>IF(#REF!=3,1)</formula>
    </cfRule>
    <cfRule type="expression" dxfId="137" priority="171">
      <formula>IF(#REF!&lt;3,1)</formula>
    </cfRule>
  </conditionalFormatting>
  <conditionalFormatting sqref="C106:C121">
    <cfRule type="expression" dxfId="136" priority="166">
      <formula>IF(#REF!&gt;3,1)</formula>
    </cfRule>
    <cfRule type="expression" dxfId="135" priority="167">
      <formula>IF(#REF!=3,1)</formula>
    </cfRule>
    <cfRule type="expression" dxfId="134" priority="168">
      <formula>IF(#REF!&lt;3,1)</formula>
    </cfRule>
  </conditionalFormatting>
  <conditionalFormatting sqref="C130:C135">
    <cfRule type="expression" dxfId="133" priority="160">
      <formula>IF(#REF!&gt;3,1)</formula>
    </cfRule>
    <cfRule type="expression" dxfId="132" priority="161">
      <formula>IF(#REF!=3,1)</formula>
    </cfRule>
    <cfRule type="expression" dxfId="131" priority="162">
      <formula>IF(#REF!&lt;3,1)</formula>
    </cfRule>
  </conditionalFormatting>
  <conditionalFormatting sqref="C137:C142">
    <cfRule type="expression" dxfId="130" priority="157">
      <formula>IF(#REF!&gt;3,1)</formula>
    </cfRule>
    <cfRule type="expression" dxfId="129" priority="158">
      <formula>IF(#REF!=3,1)</formula>
    </cfRule>
    <cfRule type="expression" dxfId="128" priority="159">
      <formula>IF(#REF!&lt;3,1)</formula>
    </cfRule>
  </conditionalFormatting>
  <conditionalFormatting sqref="C144:C149">
    <cfRule type="expression" dxfId="127" priority="154">
      <formula>IF(#REF!&gt;3,1)</formula>
    </cfRule>
    <cfRule type="expression" dxfId="126" priority="155">
      <formula>IF(#REF!=3,1)</formula>
    </cfRule>
    <cfRule type="expression" dxfId="125" priority="156">
      <formula>IF(#REF!&lt;3,1)</formula>
    </cfRule>
  </conditionalFormatting>
  <conditionalFormatting sqref="C151:C156">
    <cfRule type="expression" dxfId="124" priority="151">
      <formula>IF(#REF!&gt;3,1)</formula>
    </cfRule>
    <cfRule type="expression" dxfId="123" priority="152">
      <formula>IF(#REF!=3,1)</formula>
    </cfRule>
    <cfRule type="expression" dxfId="122" priority="153">
      <formula>IF(#REF!&lt;3,1)</formula>
    </cfRule>
  </conditionalFormatting>
  <conditionalFormatting sqref="C158:C163">
    <cfRule type="expression" dxfId="121" priority="148">
      <formula>IF(#REF!&gt;3,1)</formula>
    </cfRule>
    <cfRule type="expression" dxfId="120" priority="149">
      <formula>IF(#REF!=3,1)</formula>
    </cfRule>
    <cfRule type="expression" dxfId="119" priority="150">
      <formula>IF(#REF!&lt;3,1)</formula>
    </cfRule>
  </conditionalFormatting>
  <conditionalFormatting sqref="C180:C185">
    <cfRule type="expression" dxfId="118" priority="145">
      <formula>IF(#REF!&gt;3,1)</formula>
    </cfRule>
    <cfRule type="expression" dxfId="117" priority="146">
      <formula>IF(#REF!=3,1)</formula>
    </cfRule>
    <cfRule type="expression" dxfId="116" priority="147">
      <formula>IF(#REF!&lt;3,1)</formula>
    </cfRule>
  </conditionalFormatting>
  <conditionalFormatting sqref="B17">
    <cfRule type="expression" dxfId="115" priority="140">
      <formula>IF(H17="Med",1)</formula>
    </cfRule>
    <cfRule type="expression" dxfId="114" priority="141">
      <formula>IF(H17="High",1)</formula>
    </cfRule>
  </conditionalFormatting>
  <conditionalFormatting sqref="B34">
    <cfRule type="expression" dxfId="113" priority="136">
      <formula>IF(H34="Med",1)</formula>
    </cfRule>
    <cfRule type="expression" dxfId="112" priority="137">
      <formula>IF(H34="High",1)</formula>
    </cfRule>
  </conditionalFormatting>
  <conditionalFormatting sqref="B35:B44">
    <cfRule type="expression" dxfId="111" priority="134">
      <formula>IF(H35="Med",1)</formula>
    </cfRule>
    <cfRule type="expression" dxfId="110" priority="135">
      <formula>IF(H35="High",1)</formula>
    </cfRule>
  </conditionalFormatting>
  <conditionalFormatting sqref="B46">
    <cfRule type="expression" dxfId="109" priority="132">
      <formula>IF(H46="Med",1)</formula>
    </cfRule>
    <cfRule type="expression" dxfId="108" priority="133">
      <formula>IF(H46="High",1)</formula>
    </cfRule>
  </conditionalFormatting>
  <conditionalFormatting sqref="B47:B56">
    <cfRule type="expression" dxfId="107" priority="130">
      <formula>IF(H47="Med",1)</formula>
    </cfRule>
    <cfRule type="expression" dxfId="106" priority="131">
      <formula>IF(H47="High",1)</formula>
    </cfRule>
  </conditionalFormatting>
  <conditionalFormatting sqref="B58">
    <cfRule type="expression" dxfId="105" priority="128">
      <formula>IF(H58="Med",1)</formula>
    </cfRule>
    <cfRule type="expression" dxfId="104" priority="129">
      <formula>IF(H58="High",1)</formula>
    </cfRule>
  </conditionalFormatting>
  <conditionalFormatting sqref="B59:B68">
    <cfRule type="expression" dxfId="103" priority="126">
      <formula>IF(H59="Med",1)</formula>
    </cfRule>
    <cfRule type="expression" dxfId="102" priority="127">
      <formula>IF(H59="High",1)</formula>
    </cfRule>
  </conditionalFormatting>
  <conditionalFormatting sqref="B70">
    <cfRule type="expression" dxfId="101" priority="124">
      <formula>IF(H70="Med",1)</formula>
    </cfRule>
    <cfRule type="expression" dxfId="100" priority="125">
      <formula>IF(H70="High",1)</formula>
    </cfRule>
  </conditionalFormatting>
  <conditionalFormatting sqref="B71:B80">
    <cfRule type="expression" dxfId="99" priority="122">
      <formula>IF(H71="Med",1)</formula>
    </cfRule>
    <cfRule type="expression" dxfId="98" priority="123">
      <formula>IF(H71="High",1)</formula>
    </cfRule>
  </conditionalFormatting>
  <conditionalFormatting sqref="B82">
    <cfRule type="expression" dxfId="97" priority="120">
      <formula>IF(H82="Med",1)</formula>
    </cfRule>
    <cfRule type="expression" dxfId="96" priority="121">
      <formula>IF(H82="High",1)</formula>
    </cfRule>
  </conditionalFormatting>
  <conditionalFormatting sqref="B83:B92">
    <cfRule type="expression" dxfId="95" priority="118">
      <formula>IF(H83="Med",1)</formula>
    </cfRule>
    <cfRule type="expression" dxfId="94" priority="119">
      <formula>IF(H83="High",1)</formula>
    </cfRule>
  </conditionalFormatting>
  <conditionalFormatting sqref="B94">
    <cfRule type="expression" dxfId="93" priority="116">
      <formula>IF(H94="Med",1)</formula>
    </cfRule>
    <cfRule type="expression" dxfId="92" priority="117">
      <formula>IF(H94="High",1)</formula>
    </cfRule>
  </conditionalFormatting>
  <conditionalFormatting sqref="B95:B104">
    <cfRule type="expression" dxfId="91" priority="114">
      <formula>IF(H95="Med",1)</formula>
    </cfRule>
    <cfRule type="expression" dxfId="90" priority="115">
      <formula>IF(H95="High",1)</formula>
    </cfRule>
  </conditionalFormatting>
  <conditionalFormatting sqref="B106">
    <cfRule type="expression" dxfId="89" priority="112">
      <formula>IF(H106="Med",1)</formula>
    </cfRule>
    <cfRule type="expression" dxfId="88" priority="113">
      <formula>IF(H106="High",1)</formula>
    </cfRule>
  </conditionalFormatting>
  <conditionalFormatting sqref="B107:B121">
    <cfRule type="expression" dxfId="87" priority="110">
      <formula>IF(H107="Med",1)</formula>
    </cfRule>
    <cfRule type="expression" dxfId="86" priority="111">
      <formula>IF(H107="High",1)</formula>
    </cfRule>
  </conditionalFormatting>
  <conditionalFormatting sqref="B123">
    <cfRule type="expression" dxfId="85" priority="108">
      <formula>IF(H123="Med",1)</formula>
    </cfRule>
    <cfRule type="expression" dxfId="84" priority="109">
      <formula>IF(H123="High",1)</formula>
    </cfRule>
  </conditionalFormatting>
  <conditionalFormatting sqref="B130">
    <cfRule type="expression" dxfId="83" priority="104">
      <formula>IF(H130="Med",1)</formula>
    </cfRule>
    <cfRule type="expression" dxfId="82" priority="105">
      <formula>IF(H130="High",1)</formula>
    </cfRule>
  </conditionalFormatting>
  <conditionalFormatting sqref="B131:B135">
    <cfRule type="expression" dxfId="81" priority="102">
      <formula>IF(H131="Med",1)</formula>
    </cfRule>
    <cfRule type="expression" dxfId="80" priority="103">
      <formula>IF(H131="High",1)</formula>
    </cfRule>
  </conditionalFormatting>
  <conditionalFormatting sqref="B137">
    <cfRule type="expression" dxfId="79" priority="100">
      <formula>IF(H137="Med",1)</formula>
    </cfRule>
    <cfRule type="expression" dxfId="78" priority="101">
      <formula>IF(H137="High",1)</formula>
    </cfRule>
  </conditionalFormatting>
  <conditionalFormatting sqref="B138:B142">
    <cfRule type="expression" dxfId="77" priority="98">
      <formula>IF(H138="Med",1)</formula>
    </cfRule>
    <cfRule type="expression" dxfId="76" priority="99">
      <formula>IF(H138="High",1)</formula>
    </cfRule>
  </conditionalFormatting>
  <conditionalFormatting sqref="B144">
    <cfRule type="expression" dxfId="75" priority="96">
      <formula>IF(H144="Med",1)</formula>
    </cfRule>
    <cfRule type="expression" dxfId="74" priority="97">
      <formula>IF(H144="High",1)</formula>
    </cfRule>
  </conditionalFormatting>
  <conditionalFormatting sqref="B145:B149">
    <cfRule type="expression" dxfId="73" priority="94">
      <formula>IF(H145="Med",1)</formula>
    </cfRule>
    <cfRule type="expression" dxfId="72" priority="95">
      <formula>IF(H145="High",1)</formula>
    </cfRule>
  </conditionalFormatting>
  <conditionalFormatting sqref="B151">
    <cfRule type="expression" dxfId="71" priority="92">
      <formula>IF(H151="Med",1)</formula>
    </cfRule>
    <cfRule type="expression" dxfId="70" priority="93">
      <formula>IF(H151="High",1)</formula>
    </cfRule>
  </conditionalFormatting>
  <conditionalFormatting sqref="B152:B156">
    <cfRule type="expression" dxfId="69" priority="90">
      <formula>IF(H152="Med",1)</formula>
    </cfRule>
    <cfRule type="expression" dxfId="68" priority="91">
      <formula>IF(H152="High",1)</formula>
    </cfRule>
  </conditionalFormatting>
  <conditionalFormatting sqref="B158">
    <cfRule type="expression" dxfId="67" priority="88">
      <formula>IF(H158="Med",1)</formula>
    </cfRule>
    <cfRule type="expression" dxfId="66" priority="89">
      <formula>IF(H158="High",1)</formula>
    </cfRule>
  </conditionalFormatting>
  <conditionalFormatting sqref="B159:B163">
    <cfRule type="expression" dxfId="65" priority="86">
      <formula>IF(H159="Med",1)</formula>
    </cfRule>
    <cfRule type="expression" dxfId="64" priority="87">
      <formula>IF(H159="High",1)</formula>
    </cfRule>
  </conditionalFormatting>
  <conditionalFormatting sqref="B180">
    <cfRule type="expression" dxfId="63" priority="84">
      <formula>IF(H180="Med",1)</formula>
    </cfRule>
    <cfRule type="expression" dxfId="62" priority="85">
      <formula>IF(H180="High",1)</formula>
    </cfRule>
  </conditionalFormatting>
  <conditionalFormatting sqref="B181:B185">
    <cfRule type="expression" dxfId="61" priority="82">
      <formula>IF(H181="Med",1)</formula>
    </cfRule>
    <cfRule type="expression" dxfId="60" priority="83">
      <formula>IF(H181="High",1)</formula>
    </cfRule>
  </conditionalFormatting>
  <conditionalFormatting sqref="B187">
    <cfRule type="expression" dxfId="59" priority="47">
      <formula>IF(H187="Med",1)</formula>
    </cfRule>
    <cfRule type="expression" dxfId="58" priority="48">
      <formula>IF(H187="High",1)</formula>
    </cfRule>
  </conditionalFormatting>
  <conditionalFormatting sqref="B166:B171">
    <cfRule type="expression" dxfId="57" priority="71">
      <formula>IF(H166="Med",1)</formula>
    </cfRule>
    <cfRule type="expression" dxfId="56" priority="72">
      <formula>IF(H166="High",1)</formula>
    </cfRule>
  </conditionalFormatting>
  <conditionalFormatting sqref="C165:C171">
    <cfRule type="expression" dxfId="55" priority="75">
      <formula>IF(#REF!&gt;3,1)</formula>
    </cfRule>
    <cfRule type="expression" dxfId="54" priority="76">
      <formula>IF(#REF!=3,1)</formula>
    </cfRule>
    <cfRule type="expression" dxfId="53" priority="77">
      <formula>IF(#REF!&lt;3,1)</formula>
    </cfRule>
  </conditionalFormatting>
  <conditionalFormatting sqref="B165">
    <cfRule type="expression" dxfId="52" priority="73">
      <formula>IF(H165="Med",1)</formula>
    </cfRule>
    <cfRule type="expression" dxfId="51" priority="74">
      <formula>IF(H165="High",1)</formula>
    </cfRule>
  </conditionalFormatting>
  <conditionalFormatting sqref="C173:C178">
    <cfRule type="expression" dxfId="50" priority="68">
      <formula>IF(#REF!&gt;3,1)</formula>
    </cfRule>
    <cfRule type="expression" dxfId="49" priority="69">
      <formula>IF(#REF!=3,1)</formula>
    </cfRule>
    <cfRule type="expression" dxfId="48" priority="70">
      <formula>IF(#REF!&lt;3,1)</formula>
    </cfRule>
  </conditionalFormatting>
  <conditionalFormatting sqref="B173">
    <cfRule type="expression" dxfId="47" priority="66">
      <formula>IF(H173="Med",1)</formula>
    </cfRule>
    <cfRule type="expression" dxfId="46" priority="67">
      <formula>IF(H173="High",1)</formula>
    </cfRule>
  </conditionalFormatting>
  <conditionalFormatting sqref="B174:B178">
    <cfRule type="expression" dxfId="45" priority="64">
      <formula>IF(H174="Med",1)</formula>
    </cfRule>
    <cfRule type="expression" dxfId="44" priority="65">
      <formula>IF(H174="High",1)</formula>
    </cfRule>
  </conditionalFormatting>
  <conditionalFormatting sqref="B202:B206">
    <cfRule type="expression" dxfId="43" priority="31">
      <formula>IF(H202="Med",1)</formula>
    </cfRule>
    <cfRule type="expression" dxfId="42" priority="32">
      <formula>IF(H202="High",1)</formula>
    </cfRule>
  </conditionalFormatting>
  <conditionalFormatting sqref="C201:C206">
    <cfRule type="expression" dxfId="41" priority="35">
      <formula>IF(#REF!&gt;3,1)</formula>
    </cfRule>
    <cfRule type="expression" dxfId="40" priority="36">
      <formula>IF(#REF!=3,1)</formula>
    </cfRule>
    <cfRule type="expression" dxfId="39" priority="37">
      <formula>IF(#REF!&lt;3,1)</formula>
    </cfRule>
  </conditionalFormatting>
  <conditionalFormatting sqref="B201">
    <cfRule type="expression" dxfId="38" priority="33">
      <formula>IF(H201="Med",1)</formula>
    </cfRule>
    <cfRule type="expression" dxfId="37" priority="34">
      <formula>IF(H201="High",1)</formula>
    </cfRule>
  </conditionalFormatting>
  <conditionalFormatting sqref="C187:C192">
    <cfRule type="expression" dxfId="36" priority="49">
      <formula>IF(#REF!&gt;3,1)</formula>
    </cfRule>
    <cfRule type="expression" dxfId="35" priority="50">
      <formula>IF(#REF!=3,1)</formula>
    </cfRule>
    <cfRule type="expression" dxfId="34" priority="51">
      <formula>IF(#REF!&lt;3,1)</formula>
    </cfRule>
  </conditionalFormatting>
  <conditionalFormatting sqref="B188:B192">
    <cfRule type="expression" dxfId="33" priority="45">
      <formula>IF(H188="Med",1)</formula>
    </cfRule>
    <cfRule type="expression" dxfId="32" priority="46">
      <formula>IF(H188="High",1)</formula>
    </cfRule>
  </conditionalFormatting>
  <conditionalFormatting sqref="C194:C199">
    <cfRule type="expression" dxfId="31" priority="42">
      <formula>IF(#REF!&gt;3,1)</formula>
    </cfRule>
    <cfRule type="expression" dxfId="30" priority="43">
      <formula>IF(#REF!=3,1)</formula>
    </cfRule>
    <cfRule type="expression" dxfId="29" priority="44">
      <formula>IF(#REF!&lt;3,1)</formula>
    </cfRule>
  </conditionalFormatting>
  <conditionalFormatting sqref="B194">
    <cfRule type="expression" dxfId="28" priority="40">
      <formula>IF(H194="Med",1)</formula>
    </cfRule>
    <cfRule type="expression" dxfId="27" priority="41">
      <formula>IF(H194="High",1)</formula>
    </cfRule>
  </conditionalFormatting>
  <conditionalFormatting sqref="B195:B199">
    <cfRule type="expression" dxfId="26" priority="38">
      <formula>IF(H195="Med",1)</formula>
    </cfRule>
    <cfRule type="expression" dxfId="25" priority="39">
      <formula>IF(H195="High",1)</formula>
    </cfRule>
  </conditionalFormatting>
  <conditionalFormatting sqref="R194:R199">
    <cfRule type="expression" dxfId="24" priority="8">
      <formula>IF(N194&gt;3,1)</formula>
    </cfRule>
    <cfRule type="expression" dxfId="23" priority="9">
      <formula>IF(N194=3,1)</formula>
    </cfRule>
    <cfRule type="expression" dxfId="22" priority="10">
      <formula>IF(N194&lt;3,1)</formula>
    </cfRule>
  </conditionalFormatting>
  <conditionalFormatting sqref="T194:T199">
    <cfRule type="expression" dxfId="21" priority="6">
      <formula>IF(M194="Med",1)</formula>
    </cfRule>
    <cfRule type="expression" dxfId="20" priority="7">
      <formula>IF(M194="High",1)</formula>
    </cfRule>
  </conditionalFormatting>
  <conditionalFormatting sqref="R165">
    <cfRule type="expression" dxfId="19" priority="23">
      <formula>IF(N165&gt;3,1)</formula>
    </cfRule>
    <cfRule type="expression" dxfId="18" priority="24">
      <formula>IF(N165=3,1)</formula>
    </cfRule>
    <cfRule type="expression" dxfId="17" priority="25">
      <formula>IF(N165&lt;3,1)</formula>
    </cfRule>
  </conditionalFormatting>
  <conditionalFormatting sqref="T165">
    <cfRule type="expression" dxfId="16" priority="21">
      <formula>IF(M165="Med",1)</formula>
    </cfRule>
    <cfRule type="expression" dxfId="15" priority="22">
      <formula>IF(M165="High",1)</formula>
    </cfRule>
  </conditionalFormatting>
  <conditionalFormatting sqref="R173">
    <cfRule type="expression" dxfId="14" priority="18">
      <formula>IF(N173&gt;3,1)</formula>
    </cfRule>
    <cfRule type="expression" dxfId="13" priority="19">
      <formula>IF(N173=3,1)</formula>
    </cfRule>
    <cfRule type="expression" dxfId="12" priority="20">
      <formula>IF(N173&lt;3,1)</formula>
    </cfRule>
  </conditionalFormatting>
  <conditionalFormatting sqref="T173">
    <cfRule type="expression" dxfId="11" priority="16">
      <formula>IF(M173="Med",1)</formula>
    </cfRule>
    <cfRule type="expression" dxfId="10" priority="17">
      <formula>IF(M173="High",1)</formula>
    </cfRule>
  </conditionalFormatting>
  <conditionalFormatting sqref="R187:R192">
    <cfRule type="expression" dxfId="9" priority="13">
      <formula>IF(N187&gt;3,1)</formula>
    </cfRule>
    <cfRule type="expression" dxfId="8" priority="14">
      <formula>IF(N187=3,1)</formula>
    </cfRule>
    <cfRule type="expression" dxfId="7" priority="15">
      <formula>IF(N187&lt;3,1)</formula>
    </cfRule>
  </conditionalFormatting>
  <conditionalFormatting sqref="T187:T192">
    <cfRule type="expression" dxfId="6" priority="11">
      <formula>IF(M187="Med",1)</formula>
    </cfRule>
    <cfRule type="expression" dxfId="5" priority="12">
      <formula>IF(M187="High",1)</formula>
    </cfRule>
  </conditionalFormatting>
  <conditionalFormatting sqref="R201:R206">
    <cfRule type="expression" dxfId="4" priority="3">
      <formula>IF(N201&gt;3,1)</formula>
    </cfRule>
    <cfRule type="expression" dxfId="3" priority="4">
      <formula>IF(N201=3,1)</formula>
    </cfRule>
    <cfRule type="expression" dxfId="2" priority="5">
      <formula>IF(N201&lt;3,1)</formula>
    </cfRule>
  </conditionalFormatting>
  <conditionalFormatting sqref="T201:T206">
    <cfRule type="expression" dxfId="1" priority="1">
      <formula>IF(M201="Med",1)</formula>
    </cfRule>
    <cfRule type="expression" dxfId="0" priority="2">
      <formula>IF(M201="High",1)</formula>
    </cfRule>
  </conditionalFormatting>
  <pageMargins left="0.7" right="0.7" top="0.75" bottom="0.75" header="0.3" footer="0.3"/>
  <pageSetup scale="45" orientation="landscape" horizontalDpi="1200" verticalDpi="1200" r:id="rId1"/>
  <ignoredErrors>
    <ignoredError sqref="N11:N14 N28:N29 N31:N33 N41:N43 N45 N57 N66:N67 N69 N76:N77 N79:N81 N87:N91 N93 N98:N103 N105 N122 N127:N129 N136 N143 N149:N150 N157 N164 N172 N177:N179 N186 N192:N193 N197:N200 N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1FB3223-290A-164A-BCEA-EB520A925FA4}">
          <x14:formula1>
            <xm:f>List!$B$1:$B$5</xm:f>
          </x14:formula1>
          <xm:sqref>N18:N32 N35:N44 N47:N56 N83:N92 N95:N104 N107:N121 N131:N135 N138:N142 N145:N149 N152:N156 N124:N128 N174:N178 N59:N68 N195:N199 N6:N15 N71:N80 N159:N163 N166:N171 N181:N185 N188:N192 N202:N206</xm:sqref>
        </x14:dataValidation>
        <x14:dataValidation type="list" allowBlank="1" showInputMessage="1" showErrorMessage="1" xr:uid="{4075E678-3693-1749-9A9D-61A2B14BADAC}">
          <x14:formula1>
            <xm:f>List!$A$1:$A$3</xm:f>
          </x14:formula1>
          <xm:sqref>M34:M44 M46:M56 M194:M199 M17:M32 M82:M92 M94:M104 M106:M121 M130:M135 M137:M142 M144:M149 M151:M156 M123:M128 M5:M15 M173:M178 M58:M68 M70:M80 M158:M163 M165:M171 M180:M185 M187:M192 M201:M206</xm:sqref>
        </x14:dataValidation>
        <x14:dataValidation type="list" allowBlank="1" showInputMessage="1" showErrorMessage="1" xr:uid="{C6A9B619-649A-FD4F-8025-ABC0A8C1AD0B}">
          <x14:formula1>
            <xm:f>List!$E$1:$E$5</xm:f>
          </x14:formula1>
          <xm:sqref>J170</xm:sqref>
        </x14:dataValidation>
        <x14:dataValidation type="list" allowBlank="1" showInputMessage="1" showErrorMessage="1" xr:uid="{DDEA72DA-E8F5-F146-9005-8E6AE6AD757C}">
          <x14:formula1>
            <xm:f>List!$F$1:$F$44</xm:f>
          </x14:formula1>
          <xm:sqref>J171</xm:sqref>
        </x14:dataValidation>
        <x14:dataValidation type="list" allowBlank="1" showInputMessage="1" showErrorMessage="1" xr:uid="{C8C7529F-98C0-ED46-9F86-F4F5557ACD3B}">
          <x14:formula1>
            <xm:f>'dropdown list'!$E$1:$E$9</xm:f>
          </x14:formula1>
          <xm:sqref>J107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03F1-DD41-4940-A997-B951BB97B936}">
  <dimension ref="A1:F22"/>
  <sheetViews>
    <sheetView workbookViewId="0">
      <selection activeCell="A26" sqref="A26"/>
    </sheetView>
  </sheetViews>
  <sheetFormatPr baseColWidth="10" defaultColWidth="10.83203125" defaultRowHeight="15" x14ac:dyDescent="0.25"/>
  <cols>
    <col min="1" max="1" width="10.83203125" style="192"/>
    <col min="2" max="2" width="17.1640625" style="192" bestFit="1" customWidth="1"/>
    <col min="3" max="4" width="10.83203125" style="192"/>
    <col min="5" max="5" width="12.83203125" style="192" bestFit="1" customWidth="1"/>
    <col min="6" max="6" width="11.33203125" style="192" bestFit="1" customWidth="1"/>
    <col min="7" max="16384" width="10.83203125" style="192"/>
  </cols>
  <sheetData>
    <row r="1" spans="1:6" x14ac:dyDescent="0.25">
      <c r="D1" s="195" t="s">
        <v>168</v>
      </c>
      <c r="E1" s="195" t="s">
        <v>168</v>
      </c>
      <c r="F1" s="195" t="s">
        <v>168</v>
      </c>
    </row>
    <row r="2" spans="1:6" x14ac:dyDescent="0.25">
      <c r="A2" s="193"/>
      <c r="D2" s="192" t="s">
        <v>169</v>
      </c>
      <c r="E2" s="192" t="s">
        <v>170</v>
      </c>
      <c r="F2" s="192" t="s">
        <v>78</v>
      </c>
    </row>
    <row r="3" spans="1:6" x14ac:dyDescent="0.25">
      <c r="D3" s="192" t="s">
        <v>171</v>
      </c>
      <c r="E3" s="192" t="s">
        <v>172</v>
      </c>
      <c r="F3" s="192" t="s">
        <v>173</v>
      </c>
    </row>
    <row r="4" spans="1:6" x14ac:dyDescent="0.25">
      <c r="A4" s="193"/>
      <c r="E4" s="192" t="s">
        <v>174</v>
      </c>
      <c r="F4" s="192" t="s">
        <v>175</v>
      </c>
    </row>
    <row r="5" spans="1:6" x14ac:dyDescent="0.25">
      <c r="E5" s="192" t="s">
        <v>75</v>
      </c>
      <c r="F5" s="192" t="s">
        <v>176</v>
      </c>
    </row>
    <row r="6" spans="1:6" x14ac:dyDescent="0.25">
      <c r="E6" s="192" t="s">
        <v>35</v>
      </c>
      <c r="F6" s="192" t="s">
        <v>177</v>
      </c>
    </row>
    <row r="7" spans="1:6" x14ac:dyDescent="0.25">
      <c r="E7" s="192" t="s">
        <v>178</v>
      </c>
      <c r="F7" s="192" t="s">
        <v>179</v>
      </c>
    </row>
    <row r="8" spans="1:6" x14ac:dyDescent="0.25">
      <c r="E8" s="192" t="s">
        <v>180</v>
      </c>
    </row>
    <row r="9" spans="1:6" x14ac:dyDescent="0.25">
      <c r="E9" s="192" t="s">
        <v>181</v>
      </c>
    </row>
    <row r="12" spans="1:6" x14ac:dyDescent="0.25">
      <c r="A12" s="193"/>
    </row>
    <row r="20" spans="1:1" x14ac:dyDescent="0.25">
      <c r="A20" s="192" t="s">
        <v>182</v>
      </c>
    </row>
    <row r="21" spans="1:1" x14ac:dyDescent="0.25">
      <c r="A21" s="192" t="s">
        <v>183</v>
      </c>
    </row>
    <row r="22" spans="1:1" x14ac:dyDescent="0.25">
      <c r="A22" s="19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8016-2D02-0E42-BD7B-8A4E665C3CBD}">
  <sheetPr codeName="Sheet7"/>
  <dimension ref="A1:M45"/>
  <sheetViews>
    <sheetView workbookViewId="0">
      <selection activeCell="E1" sqref="E1"/>
    </sheetView>
  </sheetViews>
  <sheetFormatPr baseColWidth="10" defaultColWidth="11.5" defaultRowHeight="13" x14ac:dyDescent="0.15"/>
  <cols>
    <col min="5" max="5" width="15.6640625" customWidth="1"/>
    <col min="6" max="6" width="17" customWidth="1"/>
  </cols>
  <sheetData>
    <row r="1" spans="1:13" x14ac:dyDescent="0.15">
      <c r="A1" t="s">
        <v>24</v>
      </c>
      <c r="B1">
        <v>5</v>
      </c>
      <c r="D1" t="s">
        <v>25</v>
      </c>
      <c r="E1" s="215" t="s">
        <v>254</v>
      </c>
      <c r="F1" s="215" t="s">
        <v>208</v>
      </c>
    </row>
    <row r="2" spans="1:13" x14ac:dyDescent="0.15">
      <c r="A2" t="s">
        <v>32</v>
      </c>
      <c r="B2">
        <v>4</v>
      </c>
      <c r="D2" t="s">
        <v>26</v>
      </c>
      <c r="E2" t="s">
        <v>209</v>
      </c>
      <c r="F2" t="s">
        <v>211</v>
      </c>
    </row>
    <row r="3" spans="1:13" ht="14" x14ac:dyDescent="0.2">
      <c r="A3" t="s">
        <v>77</v>
      </c>
      <c r="B3">
        <v>3</v>
      </c>
      <c r="D3" t="s">
        <v>27</v>
      </c>
      <c r="E3" t="s">
        <v>174</v>
      </c>
      <c r="F3" t="s">
        <v>212</v>
      </c>
      <c r="H3" s="6"/>
    </row>
    <row r="4" spans="1:13" x14ac:dyDescent="0.15">
      <c r="B4">
        <v>2</v>
      </c>
      <c r="D4" t="s">
        <v>28</v>
      </c>
      <c r="E4" t="s">
        <v>35</v>
      </c>
      <c r="F4" t="s">
        <v>213</v>
      </c>
    </row>
    <row r="5" spans="1:13" x14ac:dyDescent="0.15">
      <c r="B5">
        <v>1</v>
      </c>
      <c r="E5" t="s">
        <v>210</v>
      </c>
      <c r="F5" t="s">
        <v>214</v>
      </c>
    </row>
    <row r="6" spans="1:13" x14ac:dyDescent="0.15">
      <c r="F6" t="s">
        <v>215</v>
      </c>
    </row>
    <row r="7" spans="1:13" x14ac:dyDescent="0.15">
      <c r="F7" t="s">
        <v>216</v>
      </c>
      <c r="M7" s="215"/>
    </row>
    <row r="8" spans="1:13" x14ac:dyDescent="0.15">
      <c r="F8" t="s">
        <v>217</v>
      </c>
    </row>
    <row r="9" spans="1:13" x14ac:dyDescent="0.15">
      <c r="F9" t="s">
        <v>218</v>
      </c>
    </row>
    <row r="10" spans="1:13" x14ac:dyDescent="0.15">
      <c r="F10" t="s">
        <v>219</v>
      </c>
    </row>
    <row r="11" spans="1:13" x14ac:dyDescent="0.15">
      <c r="F11" t="s">
        <v>220</v>
      </c>
    </row>
    <row r="12" spans="1:13" x14ac:dyDescent="0.15">
      <c r="F12" t="s">
        <v>221</v>
      </c>
    </row>
    <row r="13" spans="1:13" ht="14" x14ac:dyDescent="0.2">
      <c r="F13" t="s">
        <v>222</v>
      </c>
      <c r="J13" s="6"/>
    </row>
    <row r="14" spans="1:13" x14ac:dyDescent="0.15">
      <c r="F14" t="s">
        <v>223</v>
      </c>
    </row>
    <row r="15" spans="1:13" x14ac:dyDescent="0.15">
      <c r="F15" t="s">
        <v>224</v>
      </c>
    </row>
    <row r="16" spans="1:13" x14ac:dyDescent="0.15">
      <c r="F16" t="s">
        <v>225</v>
      </c>
    </row>
    <row r="17" spans="6:6" x14ac:dyDescent="0.15">
      <c r="F17" t="s">
        <v>226</v>
      </c>
    </row>
    <row r="18" spans="6:6" x14ac:dyDescent="0.15">
      <c r="F18" t="s">
        <v>227</v>
      </c>
    </row>
    <row r="19" spans="6:6" x14ac:dyDescent="0.15">
      <c r="F19" t="s">
        <v>228</v>
      </c>
    </row>
    <row r="20" spans="6:6" x14ac:dyDescent="0.15">
      <c r="F20" t="s">
        <v>229</v>
      </c>
    </row>
    <row r="21" spans="6:6" x14ac:dyDescent="0.15">
      <c r="F21" t="s">
        <v>230</v>
      </c>
    </row>
    <row r="22" spans="6:6" x14ac:dyDescent="0.15">
      <c r="F22" t="s">
        <v>231</v>
      </c>
    </row>
    <row r="23" spans="6:6" x14ac:dyDescent="0.15">
      <c r="F23" t="s">
        <v>232</v>
      </c>
    </row>
    <row r="24" spans="6:6" x14ac:dyDescent="0.15">
      <c r="F24" t="s">
        <v>233</v>
      </c>
    </row>
    <row r="25" spans="6:6" x14ac:dyDescent="0.15">
      <c r="F25" t="s">
        <v>234</v>
      </c>
    </row>
    <row r="26" spans="6:6" x14ac:dyDescent="0.15">
      <c r="F26" t="s">
        <v>235</v>
      </c>
    </row>
    <row r="27" spans="6:6" x14ac:dyDescent="0.15">
      <c r="F27" t="s">
        <v>236</v>
      </c>
    </row>
    <row r="28" spans="6:6" x14ac:dyDescent="0.15">
      <c r="F28" t="s">
        <v>237</v>
      </c>
    </row>
    <row r="29" spans="6:6" x14ac:dyDescent="0.15">
      <c r="F29" t="s">
        <v>238</v>
      </c>
    </row>
    <row r="30" spans="6:6" x14ac:dyDescent="0.15">
      <c r="F30" t="s">
        <v>239</v>
      </c>
    </row>
    <row r="31" spans="6:6" x14ac:dyDescent="0.15">
      <c r="F31" t="s">
        <v>240</v>
      </c>
    </row>
    <row r="32" spans="6:6" x14ac:dyDescent="0.15">
      <c r="F32" t="s">
        <v>241</v>
      </c>
    </row>
    <row r="33" spans="5:6" x14ac:dyDescent="0.15">
      <c r="F33" t="s">
        <v>242</v>
      </c>
    </row>
    <row r="34" spans="5:6" x14ac:dyDescent="0.15">
      <c r="F34" t="s">
        <v>243</v>
      </c>
    </row>
    <row r="35" spans="5:6" x14ac:dyDescent="0.15">
      <c r="F35" t="s">
        <v>244</v>
      </c>
    </row>
    <row r="36" spans="5:6" x14ac:dyDescent="0.15">
      <c r="F36" t="s">
        <v>245</v>
      </c>
    </row>
    <row r="37" spans="5:6" x14ac:dyDescent="0.15">
      <c r="F37" t="s">
        <v>246</v>
      </c>
    </row>
    <row r="38" spans="5:6" x14ac:dyDescent="0.15">
      <c r="F38" t="s">
        <v>247</v>
      </c>
    </row>
    <row r="39" spans="5:6" x14ac:dyDescent="0.15">
      <c r="F39" t="s">
        <v>248</v>
      </c>
    </row>
    <row r="40" spans="5:6" x14ac:dyDescent="0.15">
      <c r="F40" t="s">
        <v>249</v>
      </c>
    </row>
    <row r="41" spans="5:6" x14ac:dyDescent="0.15">
      <c r="F41" t="s">
        <v>250</v>
      </c>
    </row>
    <row r="42" spans="5:6" x14ac:dyDescent="0.15">
      <c r="F42" t="s">
        <v>251</v>
      </c>
    </row>
    <row r="43" spans="5:6" x14ac:dyDescent="0.15">
      <c r="F43" t="s">
        <v>252</v>
      </c>
    </row>
    <row r="44" spans="5:6" x14ac:dyDescent="0.15">
      <c r="F44" t="s">
        <v>253</v>
      </c>
    </row>
    <row r="45" spans="5:6" ht="88" x14ac:dyDescent="0.8">
      <c r="E45" s="191" t="s">
        <v>185</v>
      </c>
      <c r="F45" s="1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Strategic Analysis</vt:lpstr>
      <vt:lpstr>HPSS</vt:lpstr>
      <vt:lpstr>dropdown list</vt:lpstr>
      <vt:lpstr>List</vt:lpstr>
    </vt:vector>
  </TitlesOfParts>
  <Manager/>
  <Company>PerformanceFunnel Consultancy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Operational Planner</dc:title>
  <dc:subject/>
  <dc:creator>Kevin Ankrom</dc:creator>
  <cp:keywords/>
  <dc:description>Developed for the IAAF</dc:description>
  <cp:lastModifiedBy>Ralph Mouchbahani</cp:lastModifiedBy>
  <cp:revision/>
  <dcterms:created xsi:type="dcterms:W3CDTF">2018-12-01T10:50:39Z</dcterms:created>
  <dcterms:modified xsi:type="dcterms:W3CDTF">2021-03-25T03:52:07Z</dcterms:modified>
  <cp:category/>
  <cp:contentStatus/>
</cp:coreProperties>
</file>